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兵庫県スキー連盟\2025badgetest\HPアップ書類\"/>
    </mc:Choice>
  </mc:AlternateContent>
  <xr:revisionPtr revIDLastSave="0" documentId="13_ncr:1_{C8BB68C3-99B3-4B7A-85D7-36C3012A4966}" xr6:coauthVersionLast="47" xr6:coauthVersionMax="47" xr10:uidLastSave="{00000000-0000-0000-0000-000000000000}"/>
  <bookViews>
    <workbookView xWindow="-120" yWindow="-120" windowWidth="20730" windowHeight="11040" xr2:uid="{5092C453-1167-49B5-9B59-A049AE034748}"/>
  </bookViews>
  <sheets>
    <sheet name="最初に①合格者名簿を作成" sheetId="5" r:id="rId1"/>
    <sheet name="②暫定会員登録表" sheetId="11" r:id="rId2"/>
    <sheet name="③収支報告" sheetId="10" r:id="rId3"/>
    <sheet name="県連専用触らないで下さい" sheetId="8" r:id="rId4"/>
  </sheets>
  <definedNames>
    <definedName name="_xlnm.Print_Titles" localSheetId="0">最初に①合格者名簿を作成!$14:$15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0" l="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8" i="11"/>
  <c r="K7" i="11"/>
  <c r="K37" i="11" s="1"/>
  <c r="L7" i="11"/>
  <c r="M7" i="11"/>
  <c r="N7" i="11"/>
  <c r="L8" i="11"/>
  <c r="M8" i="11"/>
  <c r="N8" i="11"/>
  <c r="L9" i="11"/>
  <c r="M9" i="11"/>
  <c r="N9" i="11"/>
  <c r="L10" i="11"/>
  <c r="M10" i="11"/>
  <c r="N10" i="11"/>
  <c r="L11" i="11"/>
  <c r="M11" i="11"/>
  <c r="N11" i="11"/>
  <c r="L12" i="11"/>
  <c r="M12" i="11"/>
  <c r="N12" i="11"/>
  <c r="L13" i="11"/>
  <c r="M13" i="11"/>
  <c r="N13" i="11"/>
  <c r="L14" i="11"/>
  <c r="M14" i="11"/>
  <c r="N14" i="11"/>
  <c r="L15" i="11"/>
  <c r="M15" i="11"/>
  <c r="N15" i="11"/>
  <c r="L16" i="11"/>
  <c r="M16" i="11"/>
  <c r="N16" i="11"/>
  <c r="L17" i="11"/>
  <c r="M17" i="11"/>
  <c r="N17" i="11"/>
  <c r="L18" i="11"/>
  <c r="M18" i="11"/>
  <c r="N18" i="11"/>
  <c r="L19" i="11"/>
  <c r="M19" i="11"/>
  <c r="N19" i="11"/>
  <c r="L20" i="11"/>
  <c r="M20" i="11"/>
  <c r="N20" i="11"/>
  <c r="L21" i="11"/>
  <c r="M21" i="11"/>
  <c r="N21" i="11"/>
  <c r="L22" i="11"/>
  <c r="M22" i="11"/>
  <c r="N22" i="11"/>
  <c r="L23" i="11"/>
  <c r="M23" i="11"/>
  <c r="N23" i="11"/>
  <c r="L24" i="11"/>
  <c r="M24" i="11"/>
  <c r="N24" i="11"/>
  <c r="L25" i="11"/>
  <c r="M25" i="11"/>
  <c r="N25" i="11"/>
  <c r="L26" i="11"/>
  <c r="M26" i="11"/>
  <c r="N26" i="11"/>
  <c r="L27" i="11"/>
  <c r="M27" i="11"/>
  <c r="N27" i="11"/>
  <c r="L28" i="11"/>
  <c r="M28" i="11"/>
  <c r="N28" i="11"/>
  <c r="L29" i="11"/>
  <c r="M29" i="11"/>
  <c r="N29" i="11"/>
  <c r="L30" i="11"/>
  <c r="M30" i="11"/>
  <c r="N30" i="11"/>
  <c r="L31" i="11"/>
  <c r="M31" i="11"/>
  <c r="N31" i="11"/>
  <c r="L32" i="11"/>
  <c r="M32" i="11"/>
  <c r="N32" i="11"/>
  <c r="L33" i="11"/>
  <c r="M33" i="11"/>
  <c r="N33" i="11"/>
  <c r="L34" i="11"/>
  <c r="M34" i="11"/>
  <c r="N34" i="11"/>
  <c r="L35" i="11"/>
  <c r="M35" i="11"/>
  <c r="N35" i="11"/>
  <c r="L36" i="11"/>
  <c r="M36" i="11"/>
  <c r="N36" i="11"/>
  <c r="N4" i="8"/>
  <c r="N5" i="8"/>
  <c r="L26" i="10" s="1"/>
  <c r="N6" i="8"/>
  <c r="N7" i="8"/>
  <c r="N3" i="8"/>
  <c r="J26" i="10"/>
  <c r="J27" i="10"/>
  <c r="J25" i="10"/>
  <c r="H21" i="10"/>
  <c r="H22" i="10"/>
  <c r="H23" i="10"/>
  <c r="H24" i="10"/>
  <c r="H20" i="10"/>
  <c r="L10" i="10"/>
  <c r="J10" i="10"/>
  <c r="H10" i="10"/>
  <c r="F10" i="10"/>
  <c r="D10" i="10"/>
  <c r="L25" i="10" l="1"/>
  <c r="L27" i="10"/>
  <c r="B8" i="8"/>
  <c r="C8" i="8"/>
  <c r="C3" i="8"/>
  <c r="F20" i="10" s="1"/>
  <c r="U20" i="10" s="1"/>
  <c r="F11" i="8"/>
  <c r="G11" i="8"/>
  <c r="H11" i="8"/>
  <c r="I11" i="8"/>
  <c r="J11" i="8"/>
  <c r="K11" i="8"/>
  <c r="L11" i="8"/>
  <c r="M11" i="8"/>
  <c r="N11" i="8"/>
  <c r="E11" i="8"/>
  <c r="D4" i="10"/>
  <c r="D6" i="10"/>
  <c r="D5" i="10"/>
  <c r="G28" i="10"/>
  <c r="L13" i="10"/>
  <c r="H13" i="10"/>
  <c r="F13" i="10"/>
  <c r="D13" i="10"/>
  <c r="B3" i="8"/>
  <c r="E20" i="10" s="1"/>
  <c r="T20" i="10" s="1"/>
  <c r="C4" i="8"/>
  <c r="F21" i="10" s="1"/>
  <c r="C5" i="8"/>
  <c r="F22" i="10" s="1"/>
  <c r="C6" i="8"/>
  <c r="F23" i="10" s="1"/>
  <c r="C7" i="8"/>
  <c r="F24" i="10" s="1"/>
  <c r="B7" i="8"/>
  <c r="E24" i="10" s="1"/>
  <c r="B6" i="8"/>
  <c r="E23" i="10" s="1"/>
  <c r="B5" i="8"/>
  <c r="E22" i="10" s="1"/>
  <c r="B4" i="8"/>
  <c r="E21" i="10" s="1"/>
  <c r="N13" i="10" l="1"/>
  <c r="G25" i="10"/>
  <c r="F14" i="10"/>
  <c r="R11" i="8"/>
  <c r="S11" i="8"/>
  <c r="T11" i="8"/>
  <c r="U11" i="8"/>
  <c r="V11" i="8"/>
  <c r="W11" i="8"/>
  <c r="X11" i="8"/>
  <c r="Q11" i="8"/>
  <c r="Y11" i="8"/>
  <c r="Z11" i="8"/>
  <c r="L22" i="10"/>
  <c r="L21" i="10"/>
  <c r="L23" i="10"/>
  <c r="L20" i="10"/>
  <c r="L24" i="10"/>
  <c r="G23" i="10"/>
  <c r="G22" i="10"/>
  <c r="G20" i="10"/>
  <c r="G21" i="10"/>
  <c r="G24" i="10"/>
  <c r="AE11" i="8"/>
  <c r="AD11" i="8"/>
  <c r="AC11" i="8"/>
  <c r="D11" i="8"/>
  <c r="C11" i="8"/>
  <c r="B11" i="8"/>
  <c r="N27" i="10"/>
  <c r="N26" i="10"/>
  <c r="N25" i="10"/>
  <c r="L14" i="10"/>
  <c r="J14" i="10"/>
  <c r="H14" i="10"/>
  <c r="AH11" i="8" l="1"/>
  <c r="N24" i="10"/>
  <c r="N20" i="10"/>
  <c r="N21" i="10"/>
  <c r="N22" i="10"/>
  <c r="N23" i="10"/>
  <c r="D14" i="10"/>
  <c r="N14" i="10" s="1"/>
  <c r="N15" i="10" l="1"/>
  <c r="N16" i="10" s="1"/>
  <c r="AF11" i="8" s="1"/>
  <c r="N29" i="10"/>
  <c r="AG11" i="8" s="1"/>
  <c r="N30" i="10" l="1"/>
  <c r="B37" i="10" l="1"/>
  <c r="AI11" i="8"/>
</calcChain>
</file>

<file path=xl/sharedStrings.xml><?xml version="1.0" encoding="utf-8"?>
<sst xmlns="http://schemas.openxmlformats.org/spreadsheetml/2006/main" count="208" uniqueCount="163">
  <si>
    <t>検定員</t>
    <rPh sb="0" eb="3">
      <t>ケンテイイン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</si>
  <si>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</si>
  <si>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</si>
  <si>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住所</t>
    <rPh sb="0" eb="2">
      <t>ジュウショ</t>
    </rPh>
    <phoneticPr fontId="1"/>
  </si>
  <si>
    <t>所属クラブ</t>
    <rPh sb="0" eb="2">
      <t>ショゾク</t>
    </rPh>
    <phoneticPr fontId="1"/>
  </si>
  <si>
    <t>主管団体名</t>
    <rPh sb="0" eb="2">
      <t>シュカン</t>
    </rPh>
    <rPh sb="2" eb="5">
      <t>ダンタイメイ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</si>
  <si>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</si>
  <si>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</si>
  <si>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主任検定員</t>
    <rPh sb="0" eb="2">
      <t>シュニン</t>
    </rPh>
    <rPh sb="2" eb="5">
      <t>ケンテイイン</t>
    </rPh>
    <phoneticPr fontId="1"/>
  </si>
  <si>
    <t>主管者</t>
    <rPh sb="0" eb="2">
      <t>シュカン</t>
    </rPh>
    <rPh sb="2" eb="3">
      <t>シャ</t>
    </rPh>
    <phoneticPr fontId="5"/>
  </si>
  <si>
    <t>検定日</t>
    <rPh sb="0" eb="3">
      <t>ケンテイビ</t>
    </rPh>
    <phoneticPr fontId="5"/>
  </si>
  <si>
    <t>報告書作成者</t>
    <rPh sb="0" eb="3">
      <t>ホウコクショ</t>
    </rPh>
    <rPh sb="3" eb="6">
      <t>サクセイシャ</t>
    </rPh>
    <phoneticPr fontId="5"/>
  </si>
  <si>
    <t>会場</t>
    <rPh sb="0" eb="2">
      <t>カイジョウ</t>
    </rPh>
    <phoneticPr fontId="5"/>
  </si>
  <si>
    <t>【　受検者　及び　検定料　】</t>
    <rPh sb="2" eb="5">
      <t>ジュケンシャ</t>
    </rPh>
    <rPh sb="6" eb="7">
      <t>オヨ</t>
    </rPh>
    <rPh sb="9" eb="12">
      <t>ケンテイリョウ</t>
    </rPh>
    <phoneticPr fontId="5"/>
  </si>
  <si>
    <t>検定料単価</t>
    <rPh sb="0" eb="3">
      <t>ケンテイリョウ</t>
    </rPh>
    <rPh sb="3" eb="5">
      <t>タンカ</t>
    </rPh>
    <phoneticPr fontId="5"/>
  </si>
  <si>
    <t>性別</t>
    <rPh sb="0" eb="1">
      <t>セイ</t>
    </rPh>
    <rPh sb="1" eb="2">
      <t>ベツ</t>
    </rPh>
    <phoneticPr fontId="5"/>
  </si>
  <si>
    <t>男</t>
    <rPh sb="0" eb="1">
      <t>ダン</t>
    </rPh>
    <phoneticPr fontId="5"/>
  </si>
  <si>
    <t>女</t>
    <rPh sb="0" eb="1">
      <t>ジョ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</si>
  <si>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</si>
  <si>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</si>
  <si>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人数</t>
    <rPh sb="0" eb="1">
      <t>ヒト</t>
    </rPh>
    <rPh sb="1" eb="2">
      <t>スウ</t>
    </rPh>
    <phoneticPr fontId="5"/>
  </si>
  <si>
    <t>計</t>
    <rPh sb="0" eb="1">
      <t>ケイ</t>
    </rPh>
    <phoneticPr fontId="5"/>
  </si>
  <si>
    <t>人</t>
    <rPh sb="0" eb="1">
      <t>ニン</t>
    </rPh>
    <phoneticPr fontId="5"/>
  </si>
  <si>
    <t>金額</t>
    <rPh sb="0" eb="1">
      <t>キン</t>
    </rPh>
    <rPh sb="1" eb="2">
      <t>ガク</t>
    </rPh>
    <phoneticPr fontId="5"/>
  </si>
  <si>
    <t>円</t>
    <rPh sb="0" eb="1">
      <t>エン</t>
    </rPh>
    <phoneticPr fontId="5"/>
  </si>
  <si>
    <t>①－②</t>
    <phoneticPr fontId="5"/>
  </si>
  <si>
    <t>【　バッジ収入 及び　事前講習修了証管理　】</t>
    <rPh sb="5" eb="7">
      <t>シュウニュウ</t>
    </rPh>
    <rPh sb="8" eb="9">
      <t>オヨ</t>
    </rPh>
    <rPh sb="11" eb="13">
      <t>ジゼン</t>
    </rPh>
    <rPh sb="13" eb="15">
      <t>コウシュウ</t>
    </rPh>
    <rPh sb="15" eb="17">
      <t>シュウリョウ</t>
    </rPh>
    <rPh sb="17" eb="18">
      <t>ショウ</t>
    </rPh>
    <rPh sb="18" eb="20">
      <t>カンリ</t>
    </rPh>
    <phoneticPr fontId="5"/>
  </si>
  <si>
    <t>項目</t>
    <rPh sb="0" eb="1">
      <t>コウ</t>
    </rPh>
    <rPh sb="1" eb="2">
      <t>メ</t>
    </rPh>
    <phoneticPr fontId="5"/>
  </si>
  <si>
    <t>検定前数</t>
    <rPh sb="0" eb="2">
      <t>ケンテイ</t>
    </rPh>
    <rPh sb="2" eb="3">
      <t>マエ</t>
    </rPh>
    <phoneticPr fontId="5"/>
  </si>
  <si>
    <t>使用数</t>
    <rPh sb="0" eb="1">
      <t>ツカ</t>
    </rPh>
    <rPh sb="1" eb="2">
      <t>ヨウ</t>
    </rPh>
    <rPh sb="2" eb="3">
      <t>スウ</t>
    </rPh>
    <phoneticPr fontId="5"/>
  </si>
  <si>
    <t>残数</t>
    <rPh sb="0" eb="2">
      <t>ザンスウ</t>
    </rPh>
    <phoneticPr fontId="5"/>
  </si>
  <si>
    <t>公認料（バッジ等を含む）
暫定会員登録費</t>
    <rPh sb="0" eb="2">
      <t>コウニン</t>
    </rPh>
    <rPh sb="2" eb="3">
      <t>リョウ</t>
    </rPh>
    <rPh sb="7" eb="8">
      <t>トウ</t>
    </rPh>
    <rPh sb="9" eb="10">
      <t>フク</t>
    </rPh>
    <rPh sb="13" eb="15">
      <t>ザンテイ</t>
    </rPh>
    <rPh sb="15" eb="17">
      <t>カイイン</t>
    </rPh>
    <rPh sb="17" eb="20">
      <t>トウロクヒ</t>
    </rPh>
    <phoneticPr fontId="5"/>
  </si>
  <si>
    <t>摘要</t>
    <rPh sb="0" eb="1">
      <t>チャク</t>
    </rPh>
    <rPh sb="1" eb="2">
      <t>ヨウ</t>
    </rPh>
    <phoneticPr fontId="5"/>
  </si>
  <si>
    <t>１級</t>
    <rPh sb="1" eb="2">
      <t>キュウ</t>
    </rPh>
    <phoneticPr fontId="5"/>
  </si>
  <si>
    <t>円×</t>
    <rPh sb="0" eb="1">
      <t>エン</t>
    </rPh>
    <phoneticPr fontId="5"/>
  </si>
  <si>
    <t>＝</t>
    <phoneticPr fontId="5"/>
  </si>
  <si>
    <t>２級</t>
    <rPh sb="1" eb="2">
      <t>キュウ</t>
    </rPh>
    <phoneticPr fontId="5"/>
  </si>
  <si>
    <t>３級</t>
    <rPh sb="1" eb="2">
      <t>キュウ</t>
    </rPh>
    <phoneticPr fontId="5"/>
  </si>
  <si>
    <t>４級</t>
    <rPh sb="1" eb="2">
      <t>キュウ</t>
    </rPh>
    <phoneticPr fontId="5"/>
  </si>
  <si>
    <t>５級</t>
    <rPh sb="1" eb="2">
      <t>キュウ</t>
    </rPh>
    <phoneticPr fontId="5"/>
  </si>
  <si>
    <t>SAJ
2023会員証
（暫定会員）</t>
    <rPh sb="8" eb="10">
      <t>カイイン</t>
    </rPh>
    <rPh sb="10" eb="11">
      <t>ショウ</t>
    </rPh>
    <rPh sb="13" eb="15">
      <t>ザンテイ</t>
    </rPh>
    <rPh sb="15" eb="17">
      <t>カイイン</t>
    </rPh>
    <phoneticPr fontId="5"/>
  </si>
  <si>
    <t>高校生</t>
    <phoneticPr fontId="5"/>
  </si>
  <si>
    <t>小中学生</t>
    <phoneticPr fontId="5"/>
  </si>
  <si>
    <t>１級事前講習
修了証</t>
    <rPh sb="1" eb="2">
      <t>キュウ</t>
    </rPh>
    <rPh sb="2" eb="4">
      <t>ジゼン</t>
    </rPh>
    <rPh sb="4" eb="6">
      <t>コウシュウ</t>
    </rPh>
    <rPh sb="7" eb="9">
      <t>シュウリョウ</t>
    </rPh>
    <rPh sb="9" eb="10">
      <t>ショウ</t>
    </rPh>
    <phoneticPr fontId="5"/>
  </si>
  <si>
    <t>バッジ等収入小計</t>
    <rPh sb="3" eb="4">
      <t>トウ</t>
    </rPh>
    <rPh sb="4" eb="6">
      <t>シュウニュウ</t>
    </rPh>
    <rPh sb="6" eb="8">
      <t>ショウケイ</t>
    </rPh>
    <phoneticPr fontId="5"/>
  </si>
  <si>
    <t>合計　③+④</t>
    <rPh sb="0" eb="1">
      <t>ゴウ</t>
    </rPh>
    <rPh sb="1" eb="2">
      <t>ケイ</t>
    </rPh>
    <phoneticPr fontId="5"/>
  </si>
  <si>
    <t>←下記の所定口座に振込みをお願いします。</t>
    <rPh sb="1" eb="3">
      <t>カキ</t>
    </rPh>
    <rPh sb="4" eb="6">
      <t>ショテイ</t>
    </rPh>
    <rPh sb="6" eb="8">
      <t>コウザ</t>
    </rPh>
    <rPh sb="9" eb="10">
      <t>フ</t>
    </rPh>
    <rPh sb="10" eb="11">
      <t>コ</t>
    </rPh>
    <rPh sb="14" eb="15">
      <t>ネガ</t>
    </rPh>
    <phoneticPr fontId="5"/>
  </si>
  <si>
    <t>【　主管所属団体への伝達事項　】</t>
    <phoneticPr fontId="5"/>
  </si>
  <si>
    <t>１．</t>
    <phoneticPr fontId="1"/>
  </si>
  <si>
    <r>
      <t>1級合格者については、</t>
    </r>
    <r>
      <rPr>
        <b/>
        <sz val="12"/>
        <rFont val="ＭＳ Ｐゴシック"/>
        <family val="3"/>
        <charset val="128"/>
      </rPr>
      <t>必ずSAJ会員登録</t>
    </r>
    <r>
      <rPr>
        <sz val="12"/>
        <rFont val="ＭＳ Ｐゴシック"/>
        <family val="3"/>
        <charset val="128"/>
      </rPr>
      <t>をご確認下さい。未登録の場合は『SAJ暫定会員証』を発行の上、登録費の集金をお願いします。一般・高校生・小中学生で登録料が異なりますので、ご注意下さい。
暫定会員証を発行した際は登録番号を控え、「一時会員・１級合格暫定会員登録表」に記載願います。
２級以下の会員登録は任意とします。</t>
    </r>
    <rPh sb="1" eb="2">
      <t>キュウ</t>
    </rPh>
    <rPh sb="2" eb="5">
      <t>ゴウカクシャ</t>
    </rPh>
    <rPh sb="11" eb="12">
      <t>カナラ</t>
    </rPh>
    <rPh sb="16" eb="18">
      <t>カイイン</t>
    </rPh>
    <rPh sb="18" eb="20">
      <t>トウロク</t>
    </rPh>
    <rPh sb="22" eb="24">
      <t>カクニン</t>
    </rPh>
    <rPh sb="49" eb="50">
      <t>ウエ</t>
    </rPh>
    <rPh sb="51" eb="53">
      <t>トウロク</t>
    </rPh>
    <rPh sb="55" eb="57">
      <t>シュウキン</t>
    </rPh>
    <rPh sb="59" eb="60">
      <t>ネガ</t>
    </rPh>
    <rPh sb="65" eb="67">
      <t>イッパン</t>
    </rPh>
    <rPh sb="68" eb="71">
      <t>コウコウセイ</t>
    </rPh>
    <rPh sb="72" eb="76">
      <t>ショウチュウガクセイ</t>
    </rPh>
    <rPh sb="77" eb="80">
      <t>トウロクリョウ</t>
    </rPh>
    <rPh sb="81" eb="82">
      <t>コト</t>
    </rPh>
    <rPh sb="90" eb="92">
      <t>チュウイ</t>
    </rPh>
    <rPh sb="92" eb="93">
      <t>クダ</t>
    </rPh>
    <phoneticPr fontId="5"/>
  </si>
  <si>
    <t>２．</t>
  </si>
  <si>
    <t>級別テスト担当理事：庭山　善夫　　
　　　　　　　　　　　　　　　　　　</t>
    <rPh sb="0" eb="2">
      <t>キュウベツ</t>
    </rPh>
    <phoneticPr fontId="1"/>
  </si>
  <si>
    <t>３．</t>
  </si>
  <si>
    <t>　を下記口座に振り込んで下さい。</t>
    <phoneticPr fontId="5"/>
  </si>
  <si>
    <t>４．</t>
  </si>
  <si>
    <t>返却先：〒661-0044　尼崎市武庫町3丁目20-19　　庭山　善夫　　
　　　　　　　　　　　　　　　　　　</t>
    <rPh sb="0" eb="3">
      <t>ヘンキャクサキ</t>
    </rPh>
    <rPh sb="14" eb="17">
      <t>アマガサキシ</t>
    </rPh>
    <rPh sb="17" eb="20">
      <t>ムコチョウ</t>
    </rPh>
    <rPh sb="21" eb="23">
      <t>チョウメ</t>
    </rPh>
    <phoneticPr fontId="1"/>
  </si>
  <si>
    <t>種別</t>
    <rPh sb="0" eb="2">
      <t>シュベツ</t>
    </rPh>
    <phoneticPr fontId="5"/>
  </si>
  <si>
    <t>1
男</t>
    <rPh sb="2" eb="3">
      <t>オトコ</t>
    </rPh>
    <phoneticPr fontId="5"/>
  </si>
  <si>
    <t>1
女</t>
    <rPh sb="2" eb="3">
      <t>オンナ</t>
    </rPh>
    <phoneticPr fontId="5"/>
  </si>
  <si>
    <t>2
男</t>
    <rPh sb="2" eb="3">
      <t>オトコ</t>
    </rPh>
    <phoneticPr fontId="5"/>
  </si>
  <si>
    <t>2
女</t>
    <rPh sb="2" eb="3">
      <t>オンナ</t>
    </rPh>
    <phoneticPr fontId="5"/>
  </si>
  <si>
    <t>3
男</t>
    <rPh sb="2" eb="3">
      <t>オトコ</t>
    </rPh>
    <phoneticPr fontId="5"/>
  </si>
  <si>
    <t>3
女</t>
    <rPh sb="2" eb="3">
      <t>オンナ</t>
    </rPh>
    <phoneticPr fontId="5"/>
  </si>
  <si>
    <t>4
男</t>
    <rPh sb="2" eb="3">
      <t>オトコ</t>
    </rPh>
    <phoneticPr fontId="5"/>
  </si>
  <si>
    <t>4
女</t>
    <rPh sb="2" eb="3">
      <t>オンナ</t>
    </rPh>
    <phoneticPr fontId="5"/>
  </si>
  <si>
    <t>5
男</t>
    <rPh sb="2" eb="3">
      <t>オトコ</t>
    </rPh>
    <phoneticPr fontId="5"/>
  </si>
  <si>
    <t>5
女</t>
    <rPh sb="2" eb="3">
      <t>オンナ</t>
    </rPh>
    <phoneticPr fontId="5"/>
  </si>
  <si>
    <t>暫定
一般</t>
    <rPh sb="0" eb="2">
      <t>ザンテイ</t>
    </rPh>
    <rPh sb="3" eb="5">
      <t>イッパン</t>
    </rPh>
    <phoneticPr fontId="5"/>
  </si>
  <si>
    <t>暫定
高校</t>
    <rPh sb="0" eb="2">
      <t>ザンテイ</t>
    </rPh>
    <rPh sb="3" eb="5">
      <t>コウコウ</t>
    </rPh>
    <phoneticPr fontId="5"/>
  </si>
  <si>
    <t>暫定
小中</t>
    <rPh sb="0" eb="2">
      <t>ザンテイ</t>
    </rPh>
    <rPh sb="3" eb="5">
      <t>ショウチュウ</t>
    </rPh>
    <phoneticPr fontId="5"/>
  </si>
  <si>
    <t>入金額</t>
    <rPh sb="0" eb="2">
      <t>ニュウキン</t>
    </rPh>
    <rPh sb="2" eb="3">
      <t>ガク</t>
    </rPh>
    <phoneticPr fontId="5"/>
  </si>
  <si>
    <t>A級</t>
    <rPh sb="1" eb="2">
      <t>キュウ</t>
    </rPh>
    <phoneticPr fontId="1"/>
  </si>
  <si>
    <t>B級</t>
    <rPh sb="1" eb="2">
      <t>キュウ</t>
    </rPh>
    <phoneticPr fontId="1"/>
  </si>
  <si>
    <t>C級</t>
    <rPh sb="1" eb="2">
      <t>キュウ</t>
    </rPh>
    <phoneticPr fontId="1"/>
  </si>
  <si>
    <t>名誉</t>
    <rPh sb="0" eb="2">
      <t>メイヨ</t>
    </rPh>
    <phoneticPr fontId="1"/>
  </si>
  <si>
    <t>No</t>
    <phoneticPr fontId="1"/>
  </si>
  <si>
    <t>資格級</t>
    <rPh sb="0" eb="2">
      <t>シカク</t>
    </rPh>
    <rPh sb="2" eb="3">
      <t>キュウ</t>
    </rPh>
    <phoneticPr fontId="1"/>
  </si>
  <si>
    <t>SAJ会員番号</t>
    <rPh sb="3" eb="7">
      <t>カイインバンゴウ</t>
    </rPh>
    <phoneticPr fontId="1"/>
  </si>
  <si>
    <t>検定実施日（西暦）</t>
    <rPh sb="0" eb="2">
      <t>ケンテイ</t>
    </rPh>
    <rPh sb="2" eb="4">
      <t>ジッシ</t>
    </rPh>
    <rPh sb="4" eb="5">
      <t>ビ</t>
    </rPh>
    <rPh sb="6" eb="8">
      <t>セイレキ</t>
    </rPh>
    <phoneticPr fontId="1"/>
  </si>
  <si>
    <t>検定会場</t>
    <rPh sb="0" eb="2">
      <t>ケンテイ</t>
    </rPh>
    <rPh sb="2" eb="4">
      <t>カイジョウ</t>
    </rPh>
    <phoneticPr fontId="1"/>
  </si>
  <si>
    <t>主管団体</t>
    <rPh sb="0" eb="2">
      <t>シュカン</t>
    </rPh>
    <rPh sb="2" eb="4">
      <t>ダンタイ</t>
    </rPh>
    <phoneticPr fontId="5"/>
  </si>
  <si>
    <t>検定実施日</t>
    <rPh sb="0" eb="2">
      <t>ケンテイ</t>
    </rPh>
    <rPh sb="2" eb="5">
      <t>ジッシビ</t>
    </rPh>
    <phoneticPr fontId="5"/>
  </si>
  <si>
    <t>検定会場</t>
    <rPh sb="0" eb="2">
      <t>ケンテイ</t>
    </rPh>
    <rPh sb="2" eb="4">
      <t>カイジョウ</t>
    </rPh>
    <phoneticPr fontId="5"/>
  </si>
  <si>
    <t>級</t>
    <rPh sb="0" eb="1">
      <t>キュウ</t>
    </rPh>
    <phoneticPr fontId="1"/>
  </si>
  <si>
    <t>作成日（西暦）</t>
    <rPh sb="0" eb="3">
      <t>サクセイビ</t>
    </rPh>
    <rPh sb="4" eb="6">
      <t>セイレキ</t>
    </rPh>
    <phoneticPr fontId="5"/>
  </si>
  <si>
    <t xml:space="preserve">メールアドレス：snowalligator@outlook.jp
電話：080-2718-2809 </t>
    <phoneticPr fontId="1"/>
  </si>
  <si>
    <t>一時会員・1級合格暫定会員登録表</t>
    <rPh sb="0" eb="2">
      <t>イチジ</t>
    </rPh>
    <rPh sb="2" eb="4">
      <t>カイイン</t>
    </rPh>
    <rPh sb="6" eb="7">
      <t>キュウ</t>
    </rPh>
    <rPh sb="7" eb="9">
      <t>ゴウカク</t>
    </rPh>
    <rPh sb="9" eb="11">
      <t>ザンテイ</t>
    </rPh>
    <rPh sb="11" eb="13">
      <t>カイイン</t>
    </rPh>
    <rPh sb="13" eb="15">
      <t>トウロク</t>
    </rPh>
    <rPh sb="15" eb="16">
      <t>ヒョウ</t>
    </rPh>
    <phoneticPr fontId="1"/>
  </si>
  <si>
    <t>記入日</t>
    <rPh sb="0" eb="2">
      <t>キニュウ</t>
    </rPh>
    <rPh sb="2" eb="3">
      <t>ビ</t>
    </rPh>
    <phoneticPr fontId="1"/>
  </si>
  <si>
    <t>加盟団体</t>
    <rPh sb="0" eb="2">
      <t>カメイ</t>
    </rPh>
    <rPh sb="2" eb="4">
      <t>ダンタイ</t>
    </rPh>
    <phoneticPr fontId="1"/>
  </si>
  <si>
    <t>記載担当者氏名</t>
    <rPh sb="0" eb="2">
      <t>キサイ</t>
    </rPh>
    <rPh sb="2" eb="5">
      <t>タントウシャ</t>
    </rPh>
    <rPh sb="5" eb="7">
      <t>シメイ</t>
    </rPh>
    <phoneticPr fontId="1"/>
  </si>
  <si>
    <t>電話番号</t>
    <rPh sb="0" eb="2">
      <t>デンワ</t>
    </rPh>
    <rPh sb="2" eb="4">
      <t>バンゴウ</t>
    </rPh>
    <phoneticPr fontId="1"/>
  </si>
  <si>
    <t>入会区分</t>
    <rPh sb="0" eb="2">
      <t>ニュウカイ</t>
    </rPh>
    <rPh sb="2" eb="4">
      <t>クブン</t>
    </rPh>
    <phoneticPr fontId="1"/>
  </si>
  <si>
    <t>会員区分</t>
    <rPh sb="0" eb="2">
      <t>カイイン</t>
    </rPh>
    <rPh sb="2" eb="4">
      <t>クブン</t>
    </rPh>
    <phoneticPr fontId="1"/>
  </si>
  <si>
    <t>郵便番号</t>
    <rPh sb="0" eb="4">
      <t>ユウビンバンゴウ</t>
    </rPh>
    <phoneticPr fontId="1"/>
  </si>
  <si>
    <t>会員証識別
X・Y・Z</t>
    <rPh sb="0" eb="3">
      <t>カイインショウ</t>
    </rPh>
    <rPh sb="3" eb="5">
      <t>シキベツ</t>
    </rPh>
    <phoneticPr fontId="1"/>
  </si>
  <si>
    <t>会員番号</t>
    <rPh sb="0" eb="2">
      <t>カイイン</t>
    </rPh>
    <rPh sb="2" eb="4">
      <t>バンゴウ</t>
    </rPh>
    <phoneticPr fontId="1"/>
  </si>
  <si>
    <t>Eメールアドレス</t>
    <phoneticPr fontId="1"/>
  </si>
  <si>
    <t>一般</t>
    <rPh sb="0" eb="2">
      <t>イッパン</t>
    </rPh>
    <phoneticPr fontId="1"/>
  </si>
  <si>
    <t>X</t>
    <phoneticPr fontId="1"/>
  </si>
  <si>
    <t>Y</t>
    <phoneticPr fontId="1"/>
  </si>
  <si>
    <t>Z</t>
    <phoneticPr fontId="1"/>
  </si>
  <si>
    <t>中学</t>
    <rPh sb="0" eb="2">
      <t>チュウガク</t>
    </rPh>
    <phoneticPr fontId="1"/>
  </si>
  <si>
    <t>小学生以下</t>
    <rPh sb="0" eb="3">
      <t>ショウガクセイ</t>
    </rPh>
    <rPh sb="3" eb="5">
      <t>イカ</t>
    </rPh>
    <phoneticPr fontId="1"/>
  </si>
  <si>
    <t>郵便番号</t>
    <rPh sb="0" eb="2">
      <t>ユウビン</t>
    </rPh>
    <rPh sb="2" eb="4">
      <t>バンゴウ</t>
    </rPh>
    <phoneticPr fontId="1"/>
  </si>
  <si>
    <t>高校</t>
    <phoneticPr fontId="1"/>
  </si>
  <si>
    <t>大学</t>
    <phoneticPr fontId="1"/>
  </si>
  <si>
    <t>一般・大学</t>
    <rPh sb="3" eb="5">
      <t>ダイガク</t>
    </rPh>
    <phoneticPr fontId="5"/>
  </si>
  <si>
    <t>一般・大学/高校/中学・小学生以下</t>
    <phoneticPr fontId="1"/>
  </si>
  <si>
    <t>一時：995
暫定：996</t>
    <phoneticPr fontId="1"/>
  </si>
  <si>
    <t>氏名</t>
    <rPh sb="0" eb="2">
      <t>シメイ</t>
    </rPh>
    <phoneticPr fontId="1"/>
  </si>
  <si>
    <t>１級</t>
    <rPh sb="0" eb="1">
      <t>キュウ</t>
    </rPh>
    <phoneticPr fontId="1"/>
  </si>
  <si>
    <t>２級</t>
  </si>
  <si>
    <t>３級</t>
  </si>
  <si>
    <t>４級</t>
  </si>
  <si>
    <t>５級</t>
  </si>
  <si>
    <t>円　①</t>
    <rPh sb="0" eb="1">
      <t>エン</t>
    </rPh>
    <phoneticPr fontId="5"/>
  </si>
  <si>
    <t>円　②</t>
    <rPh sb="0" eb="1">
      <t>エン</t>
    </rPh>
    <phoneticPr fontId="5"/>
  </si>
  <si>
    <t>円　③</t>
    <rPh sb="0" eb="1">
      <t>エン</t>
    </rPh>
    <phoneticPr fontId="5"/>
  </si>
  <si>
    <t xml:space="preserve">検定奨励金（30％） ①×0.3 </t>
    <rPh sb="0" eb="1">
      <t>ケン</t>
    </rPh>
    <rPh sb="1" eb="2">
      <t>サダム</t>
    </rPh>
    <rPh sb="2" eb="3">
      <t>ススム</t>
    </rPh>
    <rPh sb="3" eb="4">
      <t>ツトム</t>
    </rPh>
    <rPh sb="4" eb="5">
      <t>カネ</t>
    </rPh>
    <phoneticPr fontId="5"/>
  </si>
  <si>
    <t>④</t>
    <phoneticPr fontId="5"/>
  </si>
  <si>
    <t>受検者から集金いただいた検定料・公認料・暫定会員登録費は、検定奨励金を差し引いた上記③と④の合計額</t>
    <rPh sb="0" eb="3">
      <t>ジュケンシャ</t>
    </rPh>
    <rPh sb="5" eb="7">
      <t>シュウキン</t>
    </rPh>
    <rPh sb="12" eb="14">
      <t>ケンテイ</t>
    </rPh>
    <rPh sb="16" eb="19">
      <t>コウニンリョウ</t>
    </rPh>
    <rPh sb="20" eb="22">
      <t>ザンテイ</t>
    </rPh>
    <rPh sb="22" eb="24">
      <t>カイイン</t>
    </rPh>
    <rPh sb="24" eb="27">
      <t>トウロクヒ</t>
    </rPh>
    <rPh sb="35" eb="36">
      <t>サ</t>
    </rPh>
    <rPh sb="37" eb="38">
      <t>ヒ</t>
    </rPh>
    <rPh sb="40" eb="42">
      <t>ジョウキ</t>
    </rPh>
    <phoneticPr fontId="5"/>
  </si>
  <si>
    <t>職業・会社名
学校名</t>
    <rPh sb="0" eb="2">
      <t>ショクギョウ</t>
    </rPh>
    <rPh sb="3" eb="6">
      <t>カイシャメイ</t>
    </rPh>
    <rPh sb="7" eb="10">
      <t>ガッコウメイ</t>
    </rPh>
    <phoneticPr fontId="1"/>
  </si>
  <si>
    <t>メールアドレス
※暫定会員の方は出来る
だけ記載願います</t>
    <rPh sb="9" eb="11">
      <t>ザンテイ</t>
    </rPh>
    <rPh sb="11" eb="13">
      <t>カイイン</t>
    </rPh>
    <rPh sb="14" eb="15">
      <t>カタ</t>
    </rPh>
    <rPh sb="16" eb="18">
      <t>デキ</t>
    </rPh>
    <rPh sb="22" eb="24">
      <t>キサイ</t>
    </rPh>
    <rPh sb="24" eb="25">
      <t>ネガ</t>
    </rPh>
    <phoneticPr fontId="1"/>
  </si>
  <si>
    <t>スキー</t>
    <phoneticPr fontId="1"/>
  </si>
  <si>
    <t>検定料</t>
    <rPh sb="0" eb="2">
      <t>ケンテイ</t>
    </rPh>
    <rPh sb="2" eb="3">
      <t>リョウ</t>
    </rPh>
    <phoneticPr fontId="1"/>
  </si>
  <si>
    <t>公認料</t>
    <rPh sb="0" eb="2">
      <t>コウニン</t>
    </rPh>
    <rPh sb="2" eb="3">
      <t>リョウ</t>
    </rPh>
    <phoneticPr fontId="1"/>
  </si>
  <si>
    <t>1合
男</t>
    <rPh sb="1" eb="2">
      <t>アイ</t>
    </rPh>
    <rPh sb="3" eb="4">
      <t>オトコ</t>
    </rPh>
    <phoneticPr fontId="5"/>
  </si>
  <si>
    <t>1合
女</t>
    <rPh sb="1" eb="2">
      <t>アイ</t>
    </rPh>
    <rPh sb="3" eb="4">
      <t>オンナ</t>
    </rPh>
    <phoneticPr fontId="5"/>
  </si>
  <si>
    <t>2合
男</t>
    <rPh sb="1" eb="2">
      <t>アイ</t>
    </rPh>
    <rPh sb="3" eb="4">
      <t>オトコ</t>
    </rPh>
    <phoneticPr fontId="5"/>
  </si>
  <si>
    <t>2合
女</t>
    <rPh sb="1" eb="2">
      <t>アイ</t>
    </rPh>
    <rPh sb="3" eb="4">
      <t>オンナ</t>
    </rPh>
    <phoneticPr fontId="5"/>
  </si>
  <si>
    <t>3合
男</t>
    <rPh sb="1" eb="2">
      <t>アイ</t>
    </rPh>
    <phoneticPr fontId="5"/>
  </si>
  <si>
    <t>3合
女</t>
    <rPh sb="1" eb="2">
      <t>アイ</t>
    </rPh>
    <rPh sb="3" eb="4">
      <t>オンナ</t>
    </rPh>
    <phoneticPr fontId="5"/>
  </si>
  <si>
    <t>4合
男</t>
    <rPh sb="1" eb="2">
      <t>アイ</t>
    </rPh>
    <rPh sb="3" eb="4">
      <t>オトコ</t>
    </rPh>
    <phoneticPr fontId="5"/>
  </si>
  <si>
    <t>4合
女</t>
    <rPh sb="1" eb="2">
      <t>アイ</t>
    </rPh>
    <rPh sb="3" eb="4">
      <t>オンナ</t>
    </rPh>
    <phoneticPr fontId="5"/>
  </si>
  <si>
    <t>5合
男</t>
    <rPh sb="1" eb="2">
      <t>アイ</t>
    </rPh>
    <rPh sb="3" eb="4">
      <t>オトコ</t>
    </rPh>
    <phoneticPr fontId="5"/>
  </si>
  <si>
    <t>5合
女</t>
    <rPh sb="1" eb="2">
      <t>アイ</t>
    </rPh>
    <rPh sb="3" eb="4">
      <t>オンナ</t>
    </rPh>
    <phoneticPr fontId="5"/>
  </si>
  <si>
    <t>検定料</t>
    <rPh sb="0" eb="2">
      <t>ケンテイ</t>
    </rPh>
    <rPh sb="2" eb="3">
      <t>リョウ</t>
    </rPh>
    <phoneticPr fontId="5"/>
  </si>
  <si>
    <t>公認料</t>
    <rPh sb="0" eb="2">
      <t>コウニン</t>
    </rPh>
    <rPh sb="2" eb="3">
      <t>リョウ</t>
    </rPh>
    <phoneticPr fontId="5"/>
  </si>
  <si>
    <t>暫定会員
登録費</t>
    <rPh sb="0" eb="2">
      <t>ザンテイ</t>
    </rPh>
    <rPh sb="2" eb="4">
      <t>カイイン</t>
    </rPh>
    <rPh sb="5" eb="7">
      <t>トウロク</t>
    </rPh>
    <rPh sb="7" eb="8">
      <t>ヒ</t>
    </rPh>
    <phoneticPr fontId="5"/>
  </si>
  <si>
    <t>暫定会員</t>
    <rPh sb="0" eb="2">
      <t>ザンテイ</t>
    </rPh>
    <rPh sb="2" eb="4">
      <t>カイイン</t>
    </rPh>
    <phoneticPr fontId="1"/>
  </si>
  <si>
    <t>会員証発行日
年月日は"/"（スラッシュ）で区切って下さい</t>
    <rPh sb="0" eb="3">
      <t>カイインショウ</t>
    </rPh>
    <rPh sb="3" eb="5">
      <t>ハッコウ</t>
    </rPh>
    <rPh sb="5" eb="6">
      <t>ヒ</t>
    </rPh>
    <phoneticPr fontId="1"/>
  </si>
  <si>
    <t>SAJ会員番号
暫定会員番号
※半角大文字で
　ご記入ください</t>
    <rPh sb="3" eb="5">
      <t>カイイン</t>
    </rPh>
    <rPh sb="5" eb="7">
      <t>バンゴウ</t>
    </rPh>
    <rPh sb="8" eb="10">
      <t>ザンテイ</t>
    </rPh>
    <rPh sb="10" eb="12">
      <t>カイイン</t>
    </rPh>
    <rPh sb="12" eb="14">
      <t>バンゴウ</t>
    </rPh>
    <rPh sb="16" eb="18">
      <t>ハンカク</t>
    </rPh>
    <rPh sb="18" eb="21">
      <t>オオモジ</t>
    </rPh>
    <rPh sb="25" eb="27">
      <t>キニュウ</t>
    </rPh>
    <phoneticPr fontId="1"/>
  </si>
  <si>
    <t>生年月日</t>
    <rPh sb="0" eb="2">
      <t>セイネン</t>
    </rPh>
    <rPh sb="2" eb="4">
      <t>ガッピ</t>
    </rPh>
    <phoneticPr fontId="1"/>
  </si>
  <si>
    <t>※まず最初にこのシート「①合格者名簿」を作成して下さい。</t>
    <rPh sb="3" eb="5">
      <t>サイショ</t>
    </rPh>
    <rPh sb="13" eb="16">
      <t>ゴウカクシャ</t>
    </rPh>
    <rPh sb="16" eb="18">
      <t>メイボ</t>
    </rPh>
    <rPh sb="20" eb="22">
      <t>サクセイ</t>
    </rPh>
    <rPh sb="24" eb="25">
      <t>クダ</t>
    </rPh>
    <phoneticPr fontId="1"/>
  </si>
  <si>
    <t>暫定会員数</t>
    <rPh sb="0" eb="2">
      <t>ザンテイ</t>
    </rPh>
    <rPh sb="2" eb="4">
      <t>カイイン</t>
    </rPh>
    <rPh sb="4" eb="5">
      <t>スウ</t>
    </rPh>
    <phoneticPr fontId="1"/>
  </si>
  <si>
    <t>　　　　登録料
一般・大学:3500円
高校生：1500円
小中学生：500円
会員区分に応じて自動表示します</t>
    <rPh sb="4" eb="6">
      <t>トウロク</t>
    </rPh>
    <rPh sb="6" eb="7">
      <t>リョウ</t>
    </rPh>
    <rPh sb="8" eb="10">
      <t>イッパン</t>
    </rPh>
    <rPh sb="11" eb="13">
      <t>ダイガク</t>
    </rPh>
    <rPh sb="18" eb="19">
      <t>エン</t>
    </rPh>
    <rPh sb="20" eb="23">
      <t>コウコウセイ</t>
    </rPh>
    <rPh sb="28" eb="29">
      <t>エン</t>
    </rPh>
    <rPh sb="30" eb="32">
      <t>ショウチュウ</t>
    </rPh>
    <rPh sb="32" eb="34">
      <t>ガクセイ</t>
    </rPh>
    <rPh sb="38" eb="39">
      <t>エン</t>
    </rPh>
    <rPh sb="40" eb="42">
      <t>カイイン</t>
    </rPh>
    <rPh sb="42" eb="44">
      <t>クブン</t>
    </rPh>
    <rPh sb="45" eb="46">
      <t>オウ</t>
    </rPh>
    <rPh sb="48" eb="50">
      <t>ジドウ</t>
    </rPh>
    <rPh sb="50" eb="52">
      <t>ヒョウジ</t>
    </rPh>
    <phoneticPr fontId="1"/>
  </si>
  <si>
    <t>一般財団法人
兵庫県スキー・スノーボード連盟</t>
    <rPh sb="0" eb="2">
      <t>イッパン</t>
    </rPh>
    <rPh sb="2" eb="4">
      <t>ザイダン</t>
    </rPh>
    <rPh sb="4" eb="6">
      <t>ホウジン</t>
    </rPh>
    <rPh sb="7" eb="10">
      <t>ヒョウゴケン</t>
    </rPh>
    <rPh sb="20" eb="22">
      <t>レンメイ</t>
    </rPh>
    <phoneticPr fontId="1"/>
  </si>
  <si>
    <t>取り扱い団体
スキー学校・クラブ名</t>
    <rPh sb="0" eb="1">
      <t>ト</t>
    </rPh>
    <rPh sb="2" eb="3">
      <t>アツカ</t>
    </rPh>
    <rPh sb="4" eb="6">
      <t>ダンタイ</t>
    </rPh>
    <phoneticPr fontId="1"/>
  </si>
  <si>
    <t>※最後にこの「③収支報告」を作成して下さい。</t>
    <rPh sb="1" eb="3">
      <t>サイゴ</t>
    </rPh>
    <rPh sb="8" eb="10">
      <t>シュウシ</t>
    </rPh>
    <rPh sb="10" eb="12">
      <t>ホウコク</t>
    </rPh>
    <rPh sb="14" eb="16">
      <t>サクセイ</t>
    </rPh>
    <rPh sb="18" eb="19">
      <t>クダ</t>
    </rPh>
    <phoneticPr fontId="1"/>
  </si>
  <si>
    <t>※注意
水色部分を入力願います
他の箇所は自動計算します</t>
    <rPh sb="4" eb="5">
      <t>ミズ</t>
    </rPh>
    <rPh sb="11" eb="12">
      <t>ネガ</t>
    </rPh>
    <phoneticPr fontId="1"/>
  </si>
  <si>
    <t>合格者数</t>
    <phoneticPr fontId="1"/>
  </si>
  <si>
    <r>
      <rPr>
        <b/>
        <sz val="12"/>
        <color rgb="FFFF0000"/>
        <rFont val="ＭＳ Ｐゴシック"/>
        <family val="3"/>
        <charset val="128"/>
      </rPr>
      <t xml:space="preserve">※次にこのシート「②暫定会員登録表」を作成して下さい。
</t>
    </r>
    <r>
      <rPr>
        <b/>
        <sz val="12"/>
        <rFont val="ＭＳ Ｐゴシック"/>
        <family val="3"/>
        <charset val="128"/>
      </rPr>
      <t>　　　　　黄色のセルはプルダウン選択もしくは自動表示します。　白色のセルは「①合格者名簿」からコピー＆ペーストをして下さい。</t>
    </r>
    <rPh sb="1" eb="2">
      <t>ツギ</t>
    </rPh>
    <rPh sb="10" eb="12">
      <t>ザンテイ</t>
    </rPh>
    <rPh sb="12" eb="14">
      <t>カイイン</t>
    </rPh>
    <rPh sb="14" eb="16">
      <t>トウロク</t>
    </rPh>
    <rPh sb="16" eb="17">
      <t>ヒョウ</t>
    </rPh>
    <rPh sb="19" eb="21">
      <t>サクセイ</t>
    </rPh>
    <rPh sb="23" eb="24">
      <t>クダ</t>
    </rPh>
    <rPh sb="33" eb="35">
      <t>キイロ</t>
    </rPh>
    <rPh sb="44" eb="46">
      <t>センタク</t>
    </rPh>
    <rPh sb="50" eb="52">
      <t>ジドウ</t>
    </rPh>
    <rPh sb="52" eb="54">
      <t>ヒョウジ</t>
    </rPh>
    <rPh sb="59" eb="61">
      <t>シロイロ</t>
    </rPh>
    <rPh sb="67" eb="70">
      <t>ゴウカクシャ</t>
    </rPh>
    <rPh sb="70" eb="72">
      <t>メイボ</t>
    </rPh>
    <rPh sb="86" eb="87">
      <t>クダ</t>
    </rPh>
    <phoneticPr fontId="1"/>
  </si>
  <si>
    <t>合計</t>
    <rPh sb="0" eb="2">
      <t>ゴウケイ</t>
    </rPh>
    <phoneticPr fontId="1"/>
  </si>
  <si>
    <t>振込先　：　たじま農業協同組合　日高支店　普通　口座番号：００８００５７
　　口座名義　一般財団法人　兵庫県スキー・スノーボード連盟　代表理事　一ノ本達己</t>
    <rPh sb="0" eb="2">
      <t>フリコミ</t>
    </rPh>
    <rPh sb="2" eb="3">
      <t>サキ</t>
    </rPh>
    <phoneticPr fontId="5"/>
  </si>
  <si>
    <r>
      <t>本書は検定終了後</t>
    </r>
    <r>
      <rPr>
        <b/>
        <sz val="12"/>
        <rFont val="ＭＳ Ｐゴシック"/>
        <family val="3"/>
        <charset val="128"/>
      </rPr>
      <t>1週間以内</t>
    </r>
    <r>
      <rPr>
        <sz val="12"/>
        <rFont val="ＭＳ Ｐゴシック"/>
        <family val="3"/>
        <charset val="128"/>
      </rPr>
      <t>に担当理事へメールにて、Excelデータ（</t>
    </r>
    <r>
      <rPr>
        <b/>
        <sz val="12"/>
        <rFont val="ＭＳ Ｐゴシック"/>
        <family val="3"/>
        <charset val="128"/>
      </rPr>
      <t>pdfは不可</t>
    </r>
    <r>
      <rPr>
        <sz val="12"/>
        <rFont val="ＭＳ Ｐゴシック"/>
        <family val="3"/>
        <charset val="128"/>
      </rPr>
      <t>）で下記アドレスまで送信願います。データ送信できない場合は担当理事までご相談下さい。</t>
    </r>
    <rPh sb="0" eb="2">
      <t>ホンショ</t>
    </rPh>
    <rPh sb="3" eb="5">
      <t>ケンテイ</t>
    </rPh>
    <rPh sb="5" eb="7">
      <t>シュウリョウ</t>
    </rPh>
    <rPh sb="7" eb="8">
      <t>ゴ</t>
    </rPh>
    <rPh sb="9" eb="11">
      <t>シュウカン</t>
    </rPh>
    <rPh sb="11" eb="13">
      <t>イナイ</t>
    </rPh>
    <phoneticPr fontId="5"/>
  </si>
  <si>
    <t>当シーズンの最終の級別テスト終了後、残ったバッジ・合格証・暫定会員証・事前講習修了証は、速やかに担当理事へご返却下さい。合格証の書き損じは廃棄せず、一緒にご返却下さい。</t>
    <rPh sb="18" eb="19">
      <t>ノコ</t>
    </rPh>
    <rPh sb="35" eb="37">
      <t>ジゼン</t>
    </rPh>
    <rPh sb="37" eb="39">
      <t>コウシュウ</t>
    </rPh>
    <rPh sb="39" eb="42">
      <t>シュウリョウショウ</t>
    </rPh>
    <rPh sb="44" eb="45">
      <t>スミ</t>
    </rPh>
    <rPh sb="48" eb="50">
      <t>タントウ</t>
    </rPh>
    <rPh sb="50" eb="52">
      <t>リジ</t>
    </rPh>
    <rPh sb="60" eb="62">
      <t>ゴウカク</t>
    </rPh>
    <rPh sb="62" eb="63">
      <t>ショウ</t>
    </rPh>
    <rPh sb="64" eb="65">
      <t>カ</t>
    </rPh>
    <rPh sb="66" eb="67">
      <t>ソン</t>
    </rPh>
    <rPh sb="69" eb="71">
      <t>ハイキ</t>
    </rPh>
    <rPh sb="74" eb="76">
      <t>イッショ</t>
    </rPh>
    <rPh sb="78" eb="81">
      <t>ヘンキャククダ</t>
    </rPh>
    <phoneticPr fontId="5"/>
  </si>
  <si>
    <t>2025年・2026年　スキー級別テスト　合格者名簿</t>
    <rPh sb="15" eb="17">
      <t>キュウベツ</t>
    </rPh>
    <rPh sb="21" eb="24">
      <t>ゴウカクシャ</t>
    </rPh>
    <rPh sb="24" eb="26">
      <t>メイボ</t>
    </rPh>
    <phoneticPr fontId="1"/>
  </si>
  <si>
    <t>ここが最終行です。不足する場合は「行」の追加はせず、別にもう一つ作成して下さい。。</t>
    <rPh sb="3" eb="5">
      <t>サイシュウ</t>
    </rPh>
    <rPh sb="5" eb="6">
      <t>ギョウ</t>
    </rPh>
    <rPh sb="9" eb="11">
      <t>フソク</t>
    </rPh>
    <rPh sb="13" eb="15">
      <t>バアイ</t>
    </rPh>
    <rPh sb="17" eb="18">
      <t>ギョウ</t>
    </rPh>
    <rPh sb="20" eb="22">
      <t>ツイカ</t>
    </rPh>
    <rPh sb="26" eb="27">
      <t>ベツ</t>
    </rPh>
    <rPh sb="30" eb="31">
      <t>ヒト</t>
    </rPh>
    <rPh sb="32" eb="34">
      <t>サクセイ</t>
    </rPh>
    <rPh sb="36" eb="37">
      <t>クダ</t>
    </rPh>
    <phoneticPr fontId="1"/>
  </si>
  <si>
    <t>2025年・2026年　スキー級別テスト　講習検定会　収支明細　・　合格者　報告書</t>
    <rPh sb="4" eb="5">
      <t>ネン</t>
    </rPh>
    <rPh sb="10" eb="11">
      <t>ネン</t>
    </rPh>
    <rPh sb="21" eb="23">
      <t>コウシュウ</t>
    </rPh>
    <rPh sb="23" eb="25">
      <t>ケンテイ</t>
    </rPh>
    <rPh sb="25" eb="26">
      <t>カイ</t>
    </rPh>
    <rPh sb="27" eb="29">
      <t>シュウシ</t>
    </rPh>
    <rPh sb="29" eb="31">
      <t>メイサイ</t>
    </rPh>
    <rPh sb="34" eb="37">
      <t>ゴウカクシャ</t>
    </rPh>
    <rPh sb="38" eb="41">
      <t>ホウコクショ</t>
    </rPh>
    <phoneticPr fontId="5"/>
  </si>
  <si>
    <t>合格級
（半角数字）</t>
    <rPh sb="0" eb="2">
      <t>ゴウカク</t>
    </rPh>
    <rPh sb="2" eb="3">
      <t>キュウ</t>
    </rPh>
    <rPh sb="5" eb="7">
      <t>ハンカク</t>
    </rPh>
    <rPh sb="7" eb="9">
      <t>スウジ</t>
    </rPh>
    <phoneticPr fontId="1"/>
  </si>
  <si>
    <t>生年月日
年、月、日は「/」
で区切って下さい</t>
    <rPh sb="0" eb="4">
      <t>セイネンガッピ</t>
    </rPh>
    <phoneticPr fontId="1"/>
  </si>
  <si>
    <t>←※日付の年、月、日の間は「/」（スラッシュ）で区切って下さい</t>
    <rPh sb="11" eb="12">
      <t>アイダ</t>
    </rPh>
    <phoneticPr fontId="1"/>
  </si>
  <si>
    <t>※日付の年、月、日の間は「/」（スラッシュ）で区切って下さい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</si>
</sst>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/d;@"/>
    <numFmt numFmtId="177" formatCode="yyyy&quot;年&quot;m&quot;月&quot;d&quot;日&quot;;@"/>
    <numFmt numFmtId="178" formatCode="#,##0_ "/>
    <numFmt numFmtId="179" formatCode="#,##0_);[Red]\(#,##0\)"/>
    <numFmt numFmtId="180" formatCode="0_);[Red]\(0\)"/>
    <numFmt numFmtId="181" formatCode="&quot;¥&quot;#,##0_);[Red]\(&quot;¥&quot;#,##0\)"/>
    <numFmt numFmtId="182" formatCode="0000000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238">
    <xf numFmtId="0" fontId="0" fillId="0" borderId="0" xfId="0">
      <alignment vertical="center"/>
    </xf>
    <xf numFmtId="0" fontId="6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/>
    <xf numFmtId="0" fontId="7" fillId="0" borderId="0" xfId="0" applyFont="1" applyAlignment="1"/>
    <xf numFmtId="178" fontId="7" fillId="0" borderId="0" xfId="0" applyNumberFormat="1" applyFont="1" applyAlignment="1"/>
    <xf numFmtId="0" fontId="7" fillId="0" borderId="10" xfId="0" applyFont="1" applyBorder="1" applyAlignment="1">
      <alignment horizontal="center" vertical="center"/>
    </xf>
    <xf numFmtId="181" fontId="7" fillId="0" borderId="0" xfId="1" applyNumberFormat="1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181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 applyProtection="1"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left" vertical="center"/>
    </xf>
    <xf numFmtId="0" fontId="7" fillId="0" borderId="4" xfId="0" applyFont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horizontal="left" vertical="center"/>
    </xf>
    <xf numFmtId="0" fontId="9" fillId="0" borderId="16" xfId="0" applyFont="1" applyBorder="1" applyAlignment="1"/>
    <xf numFmtId="0" fontId="7" fillId="0" borderId="16" xfId="0" applyFont="1" applyBorder="1" applyAlignment="1"/>
    <xf numFmtId="178" fontId="7" fillId="0" borderId="16" xfId="0" applyNumberFormat="1" applyFont="1" applyBorder="1" applyAlignment="1"/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right" vertical="center"/>
    </xf>
    <xf numFmtId="178" fontId="7" fillId="0" borderId="8" xfId="0" applyNumberFormat="1" applyFont="1" applyBorder="1">
      <alignment vertical="center"/>
    </xf>
    <xf numFmtId="178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top"/>
    </xf>
    <xf numFmtId="0" fontId="3" fillId="0" borderId="0" xfId="0" quotePrefix="1" applyFont="1" applyAlignment="1">
      <alignment horizontal="left" vertical="top"/>
    </xf>
    <xf numFmtId="0" fontId="3" fillId="0" borderId="0" xfId="0" applyFont="1">
      <alignment vertical="center"/>
    </xf>
    <xf numFmtId="0" fontId="7" fillId="0" borderId="0" xfId="0" applyFont="1" applyAlignment="1">
      <alignment vertical="top" wrapText="1"/>
    </xf>
    <xf numFmtId="181" fontId="9" fillId="0" borderId="0" xfId="0" applyNumberFormat="1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180" fontId="7" fillId="0" borderId="1" xfId="0" applyNumberFormat="1" applyFont="1" applyBorder="1">
      <alignment vertical="center"/>
    </xf>
    <xf numFmtId="180" fontId="7" fillId="0" borderId="4" xfId="0" applyNumberFormat="1" applyFont="1" applyBorder="1">
      <alignment vertical="center"/>
    </xf>
    <xf numFmtId="180" fontId="7" fillId="0" borderId="3" xfId="0" quotePrefix="1" applyNumberFormat="1" applyFont="1" applyBorder="1">
      <alignment vertical="center"/>
    </xf>
    <xf numFmtId="180" fontId="7" fillId="0" borderId="2" xfId="0" quotePrefix="1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7" fillId="0" borderId="4" xfId="0" applyNumberFormat="1" applyFont="1" applyBorder="1">
      <alignment vertical="center"/>
    </xf>
    <xf numFmtId="0" fontId="7" fillId="0" borderId="4" xfId="0" applyFont="1" applyBorder="1">
      <alignment vertical="center"/>
    </xf>
    <xf numFmtId="180" fontId="7" fillId="0" borderId="3" xfId="0" applyNumberFormat="1" applyFont="1" applyBorder="1">
      <alignment vertical="center"/>
    </xf>
    <xf numFmtId="0" fontId="6" fillId="0" borderId="0" xfId="0" applyFont="1" applyAlignment="1">
      <alignment vertical="top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4" xfId="0" applyFont="1" applyBorder="1" applyAlignment="1"/>
    <xf numFmtId="0" fontId="7" fillId="0" borderId="4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>
      <alignment vertical="center"/>
    </xf>
    <xf numFmtId="182" fontId="2" fillId="0" borderId="45" xfId="0" applyNumberFormat="1" applyFont="1" applyBorder="1">
      <alignment vertical="center"/>
    </xf>
    <xf numFmtId="182" fontId="2" fillId="0" borderId="46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82" fontId="2" fillId="0" borderId="45" xfId="0" applyNumberFormat="1" applyFont="1" applyBorder="1" applyAlignment="1">
      <alignment horizontal="center" vertical="center"/>
    </xf>
    <xf numFmtId="0" fontId="14" fillId="0" borderId="0" xfId="0" applyFont="1" applyAlignment="1"/>
    <xf numFmtId="0" fontId="7" fillId="0" borderId="0" xfId="0" quotePrefix="1" applyFont="1" applyAlignment="1">
      <alignment horizontal="center" vertical="center"/>
    </xf>
    <xf numFmtId="179" fontId="7" fillId="0" borderId="0" xfId="0" quotePrefix="1" applyNumberFormat="1" applyFont="1" applyAlignment="1">
      <alignment horizontal="center" vertical="center"/>
    </xf>
    <xf numFmtId="0" fontId="7" fillId="0" borderId="44" xfId="0" applyFont="1" applyBorder="1">
      <alignment vertical="center"/>
    </xf>
    <xf numFmtId="0" fontId="16" fillId="0" borderId="0" xfId="0" applyFont="1">
      <alignment vertical="center"/>
    </xf>
    <xf numFmtId="179" fontId="7" fillId="0" borderId="0" xfId="0" applyNumberFormat="1" applyFont="1">
      <alignment vertical="center"/>
    </xf>
    <xf numFmtId="0" fontId="0" fillId="0" borderId="50" xfId="0" applyBorder="1" applyAlignment="1">
      <alignment horizontal="center" vertical="center" wrapText="1"/>
    </xf>
    <xf numFmtId="0" fontId="0" fillId="0" borderId="50" xfId="0" applyBorder="1" applyAlignment="1"/>
    <xf numFmtId="178" fontId="0" fillId="0" borderId="1" xfId="0" applyNumberFormat="1" applyBorder="1" applyAlignment="1"/>
    <xf numFmtId="179" fontId="0" fillId="0" borderId="1" xfId="0" applyNumberFormat="1" applyBorder="1" applyAlignment="1"/>
    <xf numFmtId="3" fontId="6" fillId="0" borderId="0" xfId="0" applyNumberFormat="1" applyFont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7" fillId="0" borderId="1" xfId="2" applyFill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176" fontId="11" fillId="0" borderId="1" xfId="0" applyNumberFormat="1" applyFont="1" applyBorder="1">
      <alignment vertical="center"/>
    </xf>
    <xf numFmtId="3" fontId="7" fillId="0" borderId="19" xfId="0" applyNumberFormat="1" applyFont="1" applyBorder="1">
      <alignment vertical="center"/>
    </xf>
    <xf numFmtId="180" fontId="7" fillId="0" borderId="19" xfId="0" applyNumberFormat="1" applyFont="1" applyBorder="1">
      <alignment vertical="center"/>
    </xf>
    <xf numFmtId="0" fontId="7" fillId="0" borderId="18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>
      <alignment vertical="center"/>
    </xf>
    <xf numFmtId="49" fontId="11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1" fillId="2" borderId="10" xfId="0" applyFont="1" applyFill="1" applyBorder="1">
      <alignment vertical="center"/>
    </xf>
    <xf numFmtId="0" fontId="11" fillId="0" borderId="51" xfId="0" applyFont="1" applyBorder="1">
      <alignment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9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178" fontId="9" fillId="0" borderId="16" xfId="0" applyNumberFormat="1" applyFont="1" applyBorder="1" applyAlignment="1">
      <alignment horizontal="right" vertical="center"/>
    </xf>
    <xf numFmtId="178" fontId="7" fillId="0" borderId="16" xfId="0" applyNumberFormat="1" applyFont="1" applyBorder="1" applyAlignment="1">
      <alignment horizontal="right" vertical="center"/>
    </xf>
    <xf numFmtId="0" fontId="7" fillId="0" borderId="2" xfId="0" applyFont="1" applyBorder="1" applyAlignment="1"/>
    <xf numFmtId="0" fontId="7" fillId="0" borderId="4" xfId="0" applyFont="1" applyBorder="1" applyAlignment="1"/>
    <xf numFmtId="0" fontId="7" fillId="0" borderId="3" xfId="0" applyFont="1" applyBorder="1" applyAlignment="1"/>
    <xf numFmtId="0" fontId="3" fillId="0" borderId="0" xfId="0" applyFont="1" applyAlignment="1">
      <alignment vertical="top" wrapText="1"/>
    </xf>
    <xf numFmtId="179" fontId="7" fillId="0" borderId="22" xfId="0" applyNumberFormat="1" applyFont="1" applyBorder="1" applyAlignment="1">
      <alignment horizontal="center" vertical="center"/>
    </xf>
    <xf numFmtId="179" fontId="7" fillId="0" borderId="23" xfId="0" applyNumberFormat="1" applyFont="1" applyBorder="1" applyAlignment="1">
      <alignment horizontal="center" vertical="center"/>
    </xf>
    <xf numFmtId="179" fontId="7" fillId="0" borderId="19" xfId="1" applyNumberFormat="1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9" fontId="7" fillId="0" borderId="6" xfId="0" applyNumberFormat="1" applyFont="1" applyBorder="1">
      <alignment vertical="center"/>
    </xf>
    <xf numFmtId="179" fontId="7" fillId="0" borderId="7" xfId="0" applyNumberFormat="1" applyFont="1" applyBorder="1">
      <alignment vertical="center"/>
    </xf>
    <xf numFmtId="181" fontId="9" fillId="0" borderId="6" xfId="0" applyNumberFormat="1" applyFont="1" applyBorder="1" applyAlignment="1">
      <alignment horizontal="center" vertical="top" wrapText="1"/>
    </xf>
    <xf numFmtId="181" fontId="9" fillId="0" borderId="7" xfId="0" applyNumberFormat="1" applyFont="1" applyBorder="1" applyAlignment="1">
      <alignment horizontal="center" vertical="top" wrapText="1"/>
    </xf>
    <xf numFmtId="181" fontId="9" fillId="0" borderId="8" xfId="0" applyNumberFormat="1" applyFont="1" applyBorder="1" applyAlignment="1">
      <alignment horizontal="center" vertical="top" wrapText="1"/>
    </xf>
    <xf numFmtId="179" fontId="7" fillId="0" borderId="4" xfId="1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80" fontId="7" fillId="0" borderId="1" xfId="0" applyNumberFormat="1" applyFont="1" applyBorder="1">
      <alignment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179" fontId="7" fillId="0" borderId="24" xfId="0" applyNumberFormat="1" applyFont="1" applyBorder="1">
      <alignment vertical="center"/>
    </xf>
    <xf numFmtId="179" fontId="7" fillId="0" borderId="19" xfId="0" applyNumberFormat="1" applyFont="1" applyBorder="1">
      <alignment vertical="center"/>
    </xf>
    <xf numFmtId="180" fontId="7" fillId="0" borderId="28" xfId="0" applyNumberFormat="1" applyFont="1" applyBorder="1">
      <alignment vertical="center"/>
    </xf>
    <xf numFmtId="180" fontId="7" fillId="0" borderId="29" xfId="0" applyNumberFormat="1" applyFont="1" applyBorder="1">
      <alignment vertical="center"/>
    </xf>
    <xf numFmtId="180" fontId="7" fillId="0" borderId="30" xfId="0" applyNumberFormat="1" applyFont="1" applyBorder="1">
      <alignment vertical="center"/>
    </xf>
    <xf numFmtId="180" fontId="7" fillId="0" borderId="31" xfId="0" applyNumberFormat="1" applyFont="1" applyBorder="1">
      <alignment vertical="center"/>
    </xf>
    <xf numFmtId="179" fontId="7" fillId="0" borderId="2" xfId="0" applyNumberFormat="1" applyFont="1" applyBorder="1">
      <alignment vertical="center"/>
    </xf>
    <xf numFmtId="179" fontId="7" fillId="0" borderId="4" xfId="0" applyNumberFormat="1" applyFont="1" applyBorder="1">
      <alignment vertical="center"/>
    </xf>
    <xf numFmtId="180" fontId="7" fillId="0" borderId="14" xfId="0" applyNumberFormat="1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80" fontId="7" fillId="0" borderId="15" xfId="0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38" fontId="7" fillId="0" borderId="1" xfId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2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horizontal="center" vertical="center"/>
    </xf>
    <xf numFmtId="179" fontId="7" fillId="0" borderId="2" xfId="0" quotePrefix="1" applyNumberFormat="1" applyFont="1" applyBorder="1" applyAlignment="1">
      <alignment horizontal="center" vertical="center"/>
    </xf>
    <xf numFmtId="179" fontId="7" fillId="0" borderId="3" xfId="0" quotePrefix="1" applyNumberFormat="1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179" fontId="7" fillId="0" borderId="2" xfId="0" applyNumberFormat="1" applyFont="1" applyBorder="1" applyProtection="1">
      <alignment vertical="center"/>
      <protection locked="0"/>
    </xf>
    <xf numFmtId="179" fontId="7" fillId="0" borderId="4" xfId="0" applyNumberFormat="1" applyFont="1" applyBorder="1" applyProtection="1">
      <alignment vertical="center"/>
      <protection locked="0"/>
    </xf>
    <xf numFmtId="179" fontId="7" fillId="0" borderId="4" xfId="1" applyNumberFormat="1" applyFont="1" applyFill="1" applyBorder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0" fontId="3" fillId="3" borderId="11" xfId="0" quotePrefix="1" applyNumberFormat="1" applyFont="1" applyFill="1" applyBorder="1" applyAlignment="1">
      <alignment horizontal="center" vertical="center"/>
    </xf>
    <xf numFmtId="180" fontId="3" fillId="3" borderId="12" xfId="0" quotePrefix="1" applyNumberFormat="1" applyFont="1" applyFill="1" applyBorder="1" applyAlignment="1">
      <alignment horizontal="center" vertical="center"/>
    </xf>
    <xf numFmtId="180" fontId="3" fillId="3" borderId="52" xfId="0" quotePrefix="1" applyNumberFormat="1" applyFont="1" applyFill="1" applyBorder="1" applyAlignment="1">
      <alignment horizontal="center" vertical="center"/>
    </xf>
    <xf numFmtId="180" fontId="7" fillId="3" borderId="20" xfId="0" applyNumberFormat="1" applyFont="1" applyFill="1" applyBorder="1">
      <alignment vertical="center"/>
    </xf>
    <xf numFmtId="180" fontId="7" fillId="3" borderId="21" xfId="0" applyNumberFormat="1" applyFont="1" applyFill="1" applyBorder="1">
      <alignment vertical="center"/>
    </xf>
    <xf numFmtId="180" fontId="7" fillId="3" borderId="25" xfId="0" applyNumberFormat="1" applyFont="1" applyFill="1" applyBorder="1">
      <alignment vertical="center"/>
    </xf>
    <xf numFmtId="180" fontId="7" fillId="3" borderId="26" xfId="0" applyNumberFormat="1" applyFont="1" applyFill="1" applyBorder="1">
      <alignment vertical="center"/>
    </xf>
    <xf numFmtId="180" fontId="7" fillId="3" borderId="27" xfId="0" applyNumberFormat="1" applyFont="1" applyFill="1" applyBorder="1">
      <alignment vertical="center"/>
    </xf>
    <xf numFmtId="180" fontId="7" fillId="3" borderId="40" xfId="0" applyNumberFormat="1" applyFont="1" applyFill="1" applyBorder="1">
      <alignment vertical="center"/>
    </xf>
    <xf numFmtId="180" fontId="7" fillId="3" borderId="41" xfId="0" applyNumberFormat="1" applyFont="1" applyFill="1" applyBorder="1">
      <alignment vertical="center"/>
    </xf>
    <xf numFmtId="180" fontId="7" fillId="3" borderId="8" xfId="0" applyNumberFormat="1" applyFont="1" applyFill="1" applyBorder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5</xdr:row>
      <xdr:rowOff>9524</xdr:rowOff>
    </xdr:from>
    <xdr:to>
      <xdr:col>10</xdr:col>
      <xdr:colOff>866775</xdr:colOff>
      <xdr:row>12</xdr:row>
      <xdr:rowOff>99060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1912D1-DF92-EE58-AB70-81C0C16C863E}"/>
            </a:ext>
          </a:extLst>
        </xdr:cNvPr>
        <xdr:cNvSpPr txBox="1"/>
      </xdr:nvSpPr>
      <xdr:spPr>
        <a:xfrm>
          <a:off x="3949065" y="1083944"/>
          <a:ext cx="7174230" cy="14230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備考</a:t>
          </a:r>
          <a:endParaRPr kumimoji="1" lang="en-US" altLang="ja-JP" sz="11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「行」は空けずに詰めて記入して下さい。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２．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この合格者名簿の人数は収支報告に自動で反映します。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３．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級合格者は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SAJ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会員番号もしくは暫定会員番号を記入して下さい。</a:t>
          </a:r>
          <a:endParaRPr kumimoji="1" lang="en-US" altLang="ja-JP" sz="1100" b="1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４．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検定実施日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や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生年月日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は西暦で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年と月と日の間は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/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（スラッシュ）で区切って下さい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５．本名簿は</a:t>
          </a:r>
          <a:r>
            <a:rPr kumimoji="1" lang="en-US" altLang="ja-JP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100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名までです。</a:t>
          </a:r>
          <a:r>
            <a:rPr kumimoji="1" lang="en-US" altLang="ja-JP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100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名を超える場合は別データを作成して下さい。</a:t>
          </a:r>
          <a:r>
            <a:rPr kumimoji="1" lang="en-US" altLang="ja-JP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101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名以上には増やさないで下さい。</a:t>
          </a:r>
          <a:endParaRPr kumimoji="1" lang="en-US" altLang="ja-JP" sz="11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６．　　　　　黄色のセルはプルダウン選択してください。</a:t>
          </a:r>
        </a:p>
      </xdr:txBody>
    </xdr:sp>
    <xdr:clientData/>
  </xdr:twoCellAnchor>
  <xdr:twoCellAnchor>
    <xdr:from>
      <xdr:col>6</xdr:col>
      <xdr:colOff>457200</xdr:colOff>
      <xdr:row>11</xdr:row>
      <xdr:rowOff>15240</xdr:rowOff>
    </xdr:from>
    <xdr:to>
      <xdr:col>6</xdr:col>
      <xdr:colOff>833972</xdr:colOff>
      <xdr:row>12</xdr:row>
      <xdr:rowOff>21713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2CF3162-385C-4583-AEEF-071BFAA35B31}"/>
            </a:ext>
          </a:extLst>
        </xdr:cNvPr>
        <xdr:cNvSpPr/>
      </xdr:nvSpPr>
      <xdr:spPr bwMode="auto">
        <a:xfrm>
          <a:off x="4282440" y="2232660"/>
          <a:ext cx="376772" cy="196973"/>
        </a:xfrm>
        <a:prstGeom prst="rect">
          <a:avLst/>
        </a:prstGeom>
        <a:solidFill>
          <a:srgbClr val="FFFF00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0</xdr:row>
      <xdr:rowOff>312420</xdr:rowOff>
    </xdr:from>
    <xdr:to>
      <xdr:col>1</xdr:col>
      <xdr:colOff>163412</xdr:colOff>
      <xdr:row>0</xdr:row>
      <xdr:rowOff>509393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B81C5B8-E301-4B5D-9909-AC6AA5644E1A}"/>
            </a:ext>
          </a:extLst>
        </xdr:cNvPr>
        <xdr:cNvSpPr/>
      </xdr:nvSpPr>
      <xdr:spPr bwMode="auto">
        <a:xfrm>
          <a:off x="137160" y="312420"/>
          <a:ext cx="376772" cy="196973"/>
        </a:xfrm>
        <a:prstGeom prst="rect">
          <a:avLst/>
        </a:prstGeom>
        <a:solidFill>
          <a:srgbClr val="FFFF00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25531</xdr:colOff>
      <xdr:row>8</xdr:row>
      <xdr:rowOff>15401</xdr:rowOff>
    </xdr:from>
    <xdr:to>
      <xdr:col>15</xdr:col>
      <xdr:colOff>28923</xdr:colOff>
      <xdr:row>8</xdr:row>
      <xdr:rowOff>212374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5C789D7-EE4A-4B0D-16A0-62C3588C13BC}"/>
            </a:ext>
          </a:extLst>
        </xdr:cNvPr>
        <xdr:cNvSpPr/>
      </xdr:nvSpPr>
      <xdr:spPr bwMode="auto">
        <a:xfrm>
          <a:off x="5054731" y="1853726"/>
          <a:ext cx="374867" cy="196973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BA1FE-96E6-46FE-AB3A-FF3687FB811D}">
  <dimension ref="A1:L116"/>
  <sheetViews>
    <sheetView tabSelected="1" zoomScaleNormal="100" workbookViewId="0"/>
  </sheetViews>
  <sheetFormatPr defaultColWidth="9" defaultRowHeight="15" customHeight="1" x14ac:dyDescent="0.4"/>
  <cols>
    <col min="1" max="1" width="4" style="56" customWidth="1"/>
    <col min="2" max="2" width="13.25" style="56" customWidth="1"/>
    <col min="3" max="3" width="4.875" style="56" customWidth="1"/>
    <col min="4" max="4" width="9.5" style="56" customWidth="1"/>
    <col min="5" max="5" width="6.5" style="56" customWidth="1"/>
    <col min="6" max="6" width="12.125" style="56" customWidth="1"/>
    <col min="7" max="7" width="34.75" style="56" customWidth="1"/>
    <col min="8" max="8" width="17.125" style="56" customWidth="1"/>
    <col min="9" max="9" width="10.75" style="56" customWidth="1"/>
    <col min="10" max="10" width="22.875" style="56" customWidth="1"/>
    <col min="11" max="11" width="16.625" style="56" customWidth="1"/>
    <col min="12" max="12" width="23.625" style="56" customWidth="1"/>
    <col min="13" max="13" width="3.375" style="56" bestFit="1" customWidth="1"/>
    <col min="14" max="14" width="2.5" style="56" bestFit="1" customWidth="1"/>
    <col min="15" max="15" width="3.375" style="56" bestFit="1" customWidth="1"/>
    <col min="16" max="16" width="3.5" style="56" bestFit="1" customWidth="1"/>
    <col min="17" max="17" width="3.375" style="56" bestFit="1" customWidth="1"/>
    <col min="18" max="16384" width="9" style="56"/>
  </cols>
  <sheetData>
    <row r="1" spans="1:12" ht="24.75" customHeight="1" x14ac:dyDescent="0.4">
      <c r="A1" s="70" t="s">
        <v>143</v>
      </c>
    </row>
    <row r="2" spans="1:12" ht="24" customHeight="1" x14ac:dyDescent="0.4">
      <c r="A2" s="104" t="s">
        <v>156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31"/>
    </row>
    <row r="3" spans="1:12" ht="6" customHeight="1" thickBot="1" x14ac:dyDescent="0.45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5" customHeight="1" x14ac:dyDescent="0.4">
      <c r="A4" s="122" t="s">
        <v>5</v>
      </c>
      <c r="B4" s="118"/>
      <c r="C4" s="118"/>
      <c r="D4" s="118"/>
      <c r="E4" s="118"/>
      <c r="F4" s="121"/>
    </row>
    <row r="5" spans="1:12" ht="15" customHeight="1" x14ac:dyDescent="0.4">
      <c r="A5" s="123" t="s">
        <v>78</v>
      </c>
      <c r="B5" s="124"/>
      <c r="C5" s="119"/>
      <c r="D5" s="125"/>
      <c r="E5" s="125"/>
      <c r="F5" s="126"/>
      <c r="G5" s="56" t="s">
        <v>161</v>
      </c>
      <c r="H5" s="57"/>
      <c r="J5" s="58"/>
      <c r="K5" s="58"/>
    </row>
    <row r="6" spans="1:12" ht="15" customHeight="1" thickBot="1" x14ac:dyDescent="0.45">
      <c r="A6" s="127" t="s">
        <v>79</v>
      </c>
      <c r="B6" s="128"/>
      <c r="C6" s="129"/>
      <c r="D6" s="130"/>
      <c r="E6" s="130"/>
      <c r="F6" s="131"/>
    </row>
    <row r="7" spans="1:12" ht="15" customHeight="1" x14ac:dyDescent="0.4">
      <c r="A7" s="116"/>
      <c r="B7" s="117"/>
      <c r="C7" s="118" t="s">
        <v>109</v>
      </c>
      <c r="D7" s="118"/>
      <c r="E7" s="77" t="s">
        <v>76</v>
      </c>
      <c r="F7" s="78" t="s">
        <v>77</v>
      </c>
    </row>
    <row r="8" spans="1:12" ht="15" customHeight="1" x14ac:dyDescent="0.4">
      <c r="A8" s="111" t="s">
        <v>8</v>
      </c>
      <c r="B8" s="112"/>
      <c r="C8" s="112"/>
      <c r="D8" s="112"/>
      <c r="E8" s="94"/>
      <c r="F8" s="65"/>
    </row>
    <row r="9" spans="1:12" ht="15" customHeight="1" x14ac:dyDescent="0.4">
      <c r="A9" s="111" t="s">
        <v>0</v>
      </c>
      <c r="B9" s="112"/>
      <c r="C9" s="112"/>
      <c r="D9" s="112"/>
      <c r="E9" s="94"/>
      <c r="F9" s="59"/>
    </row>
    <row r="10" spans="1:12" ht="15" customHeight="1" x14ac:dyDescent="0.4">
      <c r="A10" s="111" t="s">
        <v>0</v>
      </c>
      <c r="B10" s="112"/>
      <c r="C10" s="112"/>
      <c r="D10" s="112"/>
      <c r="E10" s="94"/>
      <c r="F10" s="59"/>
    </row>
    <row r="11" spans="1:12" ht="15" customHeight="1" x14ac:dyDescent="0.4">
      <c r="A11" s="111" t="s">
        <v>0</v>
      </c>
      <c r="B11" s="112"/>
      <c r="C11" s="112"/>
      <c r="D11" s="112"/>
      <c r="E11" s="94"/>
      <c r="F11" s="59"/>
    </row>
    <row r="12" spans="1:12" ht="15" customHeight="1" thickBot="1" x14ac:dyDescent="0.45">
      <c r="A12" s="113" t="s">
        <v>0</v>
      </c>
      <c r="B12" s="114"/>
      <c r="C12" s="114"/>
      <c r="D12" s="114"/>
      <c r="E12" s="103"/>
      <c r="F12" s="60"/>
    </row>
    <row r="14" spans="1:12" ht="22.5" customHeight="1" x14ac:dyDescent="0.4">
      <c r="A14" s="108" t="s">
        <v>75</v>
      </c>
      <c r="B14" s="110" t="s">
        <v>109</v>
      </c>
      <c r="C14" s="108" t="s">
        <v>2</v>
      </c>
      <c r="D14" s="132" t="s">
        <v>160</v>
      </c>
      <c r="E14" s="133"/>
      <c r="F14" s="109" t="s">
        <v>3</v>
      </c>
      <c r="G14" s="110"/>
      <c r="H14" s="105" t="s">
        <v>121</v>
      </c>
      <c r="I14" s="105" t="s">
        <v>159</v>
      </c>
      <c r="J14" s="108" t="s">
        <v>4</v>
      </c>
      <c r="K14" s="105" t="s">
        <v>141</v>
      </c>
      <c r="L14" s="105" t="s">
        <v>122</v>
      </c>
    </row>
    <row r="15" spans="1:12" ht="33.75" customHeight="1" x14ac:dyDescent="0.4">
      <c r="A15" s="106"/>
      <c r="B15" s="115"/>
      <c r="C15" s="106"/>
      <c r="D15" s="134"/>
      <c r="E15" s="135"/>
      <c r="F15" s="61" t="s">
        <v>103</v>
      </c>
      <c r="G15" s="80"/>
      <c r="H15" s="106"/>
      <c r="I15" s="107"/>
      <c r="J15" s="106"/>
      <c r="K15" s="107"/>
      <c r="L15" s="107"/>
    </row>
    <row r="16" spans="1:12" ht="15.75" customHeight="1" x14ac:dyDescent="0.4">
      <c r="A16" s="62">
        <v>1</v>
      </c>
      <c r="B16" s="79"/>
      <c r="C16" s="94"/>
      <c r="D16" s="119"/>
      <c r="E16" s="120"/>
      <c r="F16" s="82"/>
      <c r="G16" s="63"/>
      <c r="H16" s="79"/>
      <c r="I16" s="94"/>
      <c r="J16" s="64"/>
      <c r="K16" s="62"/>
      <c r="L16" s="83"/>
    </row>
    <row r="17" spans="1:12" ht="15.75" customHeight="1" x14ac:dyDescent="0.4">
      <c r="A17" s="62">
        <v>2</v>
      </c>
      <c r="B17" s="79"/>
      <c r="C17" s="94"/>
      <c r="D17" s="119"/>
      <c r="E17" s="120"/>
      <c r="F17" s="82"/>
      <c r="G17" s="63"/>
      <c r="H17" s="79"/>
      <c r="I17" s="94"/>
      <c r="J17" s="64"/>
      <c r="K17" s="62"/>
      <c r="L17" s="83"/>
    </row>
    <row r="18" spans="1:12" ht="15.75" customHeight="1" x14ac:dyDescent="0.4">
      <c r="A18" s="62">
        <v>3</v>
      </c>
      <c r="B18" s="79"/>
      <c r="C18" s="94"/>
      <c r="D18" s="119"/>
      <c r="E18" s="120"/>
      <c r="F18" s="82"/>
      <c r="G18" s="63"/>
      <c r="H18" s="79"/>
      <c r="I18" s="94"/>
      <c r="J18" s="64"/>
      <c r="K18" s="62"/>
      <c r="L18" s="83"/>
    </row>
    <row r="19" spans="1:12" ht="15.75" customHeight="1" x14ac:dyDescent="0.4">
      <c r="A19" s="62">
        <v>4</v>
      </c>
      <c r="B19" s="79"/>
      <c r="C19" s="94"/>
      <c r="D19" s="119"/>
      <c r="E19" s="120"/>
      <c r="F19" s="82"/>
      <c r="G19" s="63"/>
      <c r="H19" s="79"/>
      <c r="I19" s="94"/>
      <c r="J19" s="64"/>
      <c r="K19" s="62"/>
      <c r="L19" s="83"/>
    </row>
    <row r="20" spans="1:12" ht="15.75" customHeight="1" x14ac:dyDescent="0.4">
      <c r="A20" s="62">
        <v>5</v>
      </c>
      <c r="B20" s="79"/>
      <c r="C20" s="94"/>
      <c r="D20" s="119"/>
      <c r="E20" s="120"/>
      <c r="F20" s="82"/>
      <c r="G20" s="63"/>
      <c r="H20" s="79"/>
      <c r="I20" s="94"/>
      <c r="J20" s="64"/>
      <c r="K20" s="62"/>
      <c r="L20" s="83"/>
    </row>
    <row r="21" spans="1:12" ht="15.75" customHeight="1" x14ac:dyDescent="0.4">
      <c r="A21" s="62">
        <v>6</v>
      </c>
      <c r="B21" s="79"/>
      <c r="C21" s="94"/>
      <c r="D21" s="119"/>
      <c r="E21" s="120"/>
      <c r="F21" s="82"/>
      <c r="G21" s="63"/>
      <c r="H21" s="79"/>
      <c r="I21" s="94"/>
      <c r="J21" s="64"/>
      <c r="K21" s="62"/>
      <c r="L21" s="83"/>
    </row>
    <row r="22" spans="1:12" ht="15.75" customHeight="1" x14ac:dyDescent="0.4">
      <c r="A22" s="62">
        <v>7</v>
      </c>
      <c r="B22" s="79"/>
      <c r="C22" s="94"/>
      <c r="D22" s="119"/>
      <c r="E22" s="120"/>
      <c r="F22" s="82"/>
      <c r="G22" s="63"/>
      <c r="H22" s="79"/>
      <c r="I22" s="94"/>
      <c r="J22" s="64"/>
      <c r="K22" s="62"/>
      <c r="L22" s="83"/>
    </row>
    <row r="23" spans="1:12" ht="15.75" customHeight="1" x14ac:dyDescent="0.4">
      <c r="A23" s="62">
        <v>8</v>
      </c>
      <c r="B23" s="79"/>
      <c r="C23" s="94"/>
      <c r="D23" s="119"/>
      <c r="E23" s="120"/>
      <c r="F23" s="82"/>
      <c r="G23" s="63"/>
      <c r="H23" s="79"/>
      <c r="I23" s="94"/>
      <c r="J23" s="64"/>
      <c r="K23" s="62"/>
      <c r="L23" s="83"/>
    </row>
    <row r="24" spans="1:12" ht="15.75" customHeight="1" x14ac:dyDescent="0.4">
      <c r="A24" s="62">
        <v>9</v>
      </c>
      <c r="B24" s="79"/>
      <c r="C24" s="94"/>
      <c r="D24" s="119"/>
      <c r="E24" s="120"/>
      <c r="F24" s="82"/>
      <c r="G24" s="63"/>
      <c r="H24" s="79"/>
      <c r="I24" s="94"/>
      <c r="J24" s="64"/>
      <c r="K24" s="62"/>
      <c r="L24" s="83"/>
    </row>
    <row r="25" spans="1:12" ht="15.75" customHeight="1" x14ac:dyDescent="0.4">
      <c r="A25" s="62">
        <v>10</v>
      </c>
      <c r="B25" s="79"/>
      <c r="C25" s="94"/>
      <c r="D25" s="119"/>
      <c r="E25" s="120"/>
      <c r="F25" s="82"/>
      <c r="G25" s="63"/>
      <c r="H25" s="79"/>
      <c r="I25" s="94"/>
      <c r="J25" s="64"/>
      <c r="K25" s="62"/>
      <c r="L25" s="83"/>
    </row>
    <row r="26" spans="1:12" ht="15.75" customHeight="1" x14ac:dyDescent="0.4">
      <c r="A26" s="62">
        <v>11</v>
      </c>
      <c r="B26" s="79"/>
      <c r="C26" s="94"/>
      <c r="D26" s="119"/>
      <c r="E26" s="120"/>
      <c r="F26" s="82"/>
      <c r="G26" s="63"/>
      <c r="H26" s="79"/>
      <c r="I26" s="94"/>
      <c r="J26" s="64"/>
      <c r="K26" s="62"/>
      <c r="L26" s="83"/>
    </row>
    <row r="27" spans="1:12" ht="15.75" customHeight="1" x14ac:dyDescent="0.4">
      <c r="A27" s="62">
        <v>12</v>
      </c>
      <c r="B27" s="79"/>
      <c r="C27" s="94"/>
      <c r="D27" s="119"/>
      <c r="E27" s="120"/>
      <c r="F27" s="82"/>
      <c r="G27" s="63"/>
      <c r="H27" s="79"/>
      <c r="I27" s="94"/>
      <c r="J27" s="64"/>
      <c r="K27" s="62"/>
      <c r="L27" s="83"/>
    </row>
    <row r="28" spans="1:12" ht="15.75" customHeight="1" x14ac:dyDescent="0.4">
      <c r="A28" s="62">
        <v>13</v>
      </c>
      <c r="B28" s="79"/>
      <c r="C28" s="94"/>
      <c r="D28" s="119"/>
      <c r="E28" s="120"/>
      <c r="F28" s="82"/>
      <c r="G28" s="63"/>
      <c r="H28" s="79"/>
      <c r="I28" s="94"/>
      <c r="J28" s="64"/>
      <c r="K28" s="62"/>
      <c r="L28" s="83"/>
    </row>
    <row r="29" spans="1:12" ht="15.75" customHeight="1" x14ac:dyDescent="0.4">
      <c r="A29" s="62">
        <v>14</v>
      </c>
      <c r="B29" s="79"/>
      <c r="C29" s="94"/>
      <c r="D29" s="119"/>
      <c r="E29" s="120"/>
      <c r="F29" s="82"/>
      <c r="G29" s="63"/>
      <c r="H29" s="79"/>
      <c r="I29" s="94"/>
      <c r="J29" s="64"/>
      <c r="K29" s="62"/>
      <c r="L29" s="83"/>
    </row>
    <row r="30" spans="1:12" ht="15.75" customHeight="1" x14ac:dyDescent="0.4">
      <c r="A30" s="62">
        <v>15</v>
      </c>
      <c r="B30" s="79"/>
      <c r="C30" s="94"/>
      <c r="D30" s="119"/>
      <c r="E30" s="120"/>
      <c r="F30" s="82"/>
      <c r="G30" s="63"/>
      <c r="H30" s="79"/>
      <c r="I30" s="94"/>
      <c r="J30" s="64"/>
      <c r="K30" s="62"/>
      <c r="L30" s="83"/>
    </row>
    <row r="31" spans="1:12" ht="15.75" customHeight="1" x14ac:dyDescent="0.4">
      <c r="A31" s="62">
        <v>16</v>
      </c>
      <c r="B31" s="79"/>
      <c r="C31" s="94"/>
      <c r="D31" s="119"/>
      <c r="E31" s="120"/>
      <c r="F31" s="82"/>
      <c r="G31" s="63"/>
      <c r="H31" s="79"/>
      <c r="I31" s="94"/>
      <c r="J31" s="64"/>
      <c r="K31" s="62"/>
      <c r="L31" s="83"/>
    </row>
    <row r="32" spans="1:12" ht="15.75" customHeight="1" x14ac:dyDescent="0.4">
      <c r="A32" s="62">
        <v>17</v>
      </c>
      <c r="B32" s="79"/>
      <c r="C32" s="94"/>
      <c r="D32" s="119"/>
      <c r="E32" s="120"/>
      <c r="F32" s="82"/>
      <c r="G32" s="63"/>
      <c r="H32" s="79"/>
      <c r="I32" s="94"/>
      <c r="J32" s="64"/>
      <c r="K32" s="62"/>
      <c r="L32" s="83"/>
    </row>
    <row r="33" spans="1:12" ht="15.75" customHeight="1" x14ac:dyDescent="0.4">
      <c r="A33" s="62">
        <v>18</v>
      </c>
      <c r="B33" s="79"/>
      <c r="C33" s="94"/>
      <c r="D33" s="119"/>
      <c r="E33" s="120"/>
      <c r="F33" s="82"/>
      <c r="G33" s="63"/>
      <c r="H33" s="79"/>
      <c r="I33" s="94"/>
      <c r="J33" s="64"/>
      <c r="K33" s="62"/>
      <c r="L33" s="83"/>
    </row>
    <row r="34" spans="1:12" ht="15.75" customHeight="1" x14ac:dyDescent="0.4">
      <c r="A34" s="62">
        <v>19</v>
      </c>
      <c r="B34" s="79"/>
      <c r="C34" s="94"/>
      <c r="D34" s="119"/>
      <c r="E34" s="120"/>
      <c r="F34" s="82"/>
      <c r="G34" s="63"/>
      <c r="H34" s="79"/>
      <c r="I34" s="94"/>
      <c r="J34" s="64"/>
      <c r="K34" s="62"/>
      <c r="L34" s="83"/>
    </row>
    <row r="35" spans="1:12" ht="15.75" customHeight="1" x14ac:dyDescent="0.4">
      <c r="A35" s="62">
        <v>20</v>
      </c>
      <c r="B35" s="79"/>
      <c r="C35" s="94"/>
      <c r="D35" s="119"/>
      <c r="E35" s="120"/>
      <c r="F35" s="82"/>
      <c r="G35" s="63"/>
      <c r="H35" s="79"/>
      <c r="I35" s="94"/>
      <c r="J35" s="64"/>
      <c r="K35" s="62"/>
      <c r="L35" s="83"/>
    </row>
    <row r="36" spans="1:12" ht="15.75" customHeight="1" x14ac:dyDescent="0.4">
      <c r="A36" s="62">
        <v>21</v>
      </c>
      <c r="B36" s="79"/>
      <c r="C36" s="94"/>
      <c r="D36" s="119"/>
      <c r="E36" s="120"/>
      <c r="F36" s="82"/>
      <c r="G36" s="63"/>
      <c r="H36" s="79"/>
      <c r="I36" s="94"/>
      <c r="J36" s="64"/>
      <c r="K36" s="62"/>
      <c r="L36" s="83"/>
    </row>
    <row r="37" spans="1:12" ht="15.75" customHeight="1" x14ac:dyDescent="0.4">
      <c r="A37" s="62">
        <v>22</v>
      </c>
      <c r="B37" s="79"/>
      <c r="C37" s="94"/>
      <c r="D37" s="119"/>
      <c r="E37" s="120"/>
      <c r="F37" s="82"/>
      <c r="G37" s="63"/>
      <c r="H37" s="79"/>
      <c r="I37" s="94"/>
      <c r="J37" s="64"/>
      <c r="K37" s="62"/>
      <c r="L37" s="83"/>
    </row>
    <row r="38" spans="1:12" ht="15.75" customHeight="1" x14ac:dyDescent="0.4">
      <c r="A38" s="62">
        <v>23</v>
      </c>
      <c r="B38" s="79"/>
      <c r="C38" s="94"/>
      <c r="D38" s="119"/>
      <c r="E38" s="120"/>
      <c r="F38" s="82"/>
      <c r="G38" s="63"/>
      <c r="H38" s="79"/>
      <c r="I38" s="94"/>
      <c r="J38" s="64"/>
      <c r="K38" s="62"/>
      <c r="L38" s="83"/>
    </row>
    <row r="39" spans="1:12" ht="15.75" customHeight="1" x14ac:dyDescent="0.4">
      <c r="A39" s="62">
        <v>24</v>
      </c>
      <c r="B39" s="79"/>
      <c r="C39" s="94"/>
      <c r="D39" s="119"/>
      <c r="E39" s="120"/>
      <c r="F39" s="82"/>
      <c r="G39" s="63"/>
      <c r="H39" s="79"/>
      <c r="I39" s="94"/>
      <c r="J39" s="64"/>
      <c r="K39" s="62"/>
      <c r="L39" s="83"/>
    </row>
    <row r="40" spans="1:12" ht="15.75" customHeight="1" x14ac:dyDescent="0.4">
      <c r="A40" s="62">
        <v>25</v>
      </c>
      <c r="B40" s="79"/>
      <c r="C40" s="94"/>
      <c r="D40" s="119"/>
      <c r="E40" s="120"/>
      <c r="F40" s="82"/>
      <c r="G40" s="63"/>
      <c r="H40" s="79"/>
      <c r="I40" s="94"/>
      <c r="J40" s="64"/>
      <c r="K40" s="62"/>
      <c r="L40" s="83"/>
    </row>
    <row r="41" spans="1:12" ht="15.75" customHeight="1" x14ac:dyDescent="0.4">
      <c r="A41" s="62">
        <v>26</v>
      </c>
      <c r="B41" s="79"/>
      <c r="C41" s="94"/>
      <c r="D41" s="119"/>
      <c r="E41" s="120"/>
      <c r="F41" s="82"/>
      <c r="G41" s="63"/>
      <c r="H41" s="79"/>
      <c r="I41" s="94"/>
      <c r="J41" s="64"/>
      <c r="K41" s="62"/>
      <c r="L41" s="83"/>
    </row>
    <row r="42" spans="1:12" ht="15.75" customHeight="1" x14ac:dyDescent="0.4">
      <c r="A42" s="62">
        <v>27</v>
      </c>
      <c r="B42" s="79"/>
      <c r="C42" s="94"/>
      <c r="D42" s="119"/>
      <c r="E42" s="120"/>
      <c r="F42" s="82"/>
      <c r="G42" s="63"/>
      <c r="H42" s="79"/>
      <c r="I42" s="94"/>
      <c r="J42" s="64"/>
      <c r="K42" s="62"/>
      <c r="L42" s="83"/>
    </row>
    <row r="43" spans="1:12" ht="15.75" customHeight="1" x14ac:dyDescent="0.4">
      <c r="A43" s="62">
        <v>28</v>
      </c>
      <c r="B43" s="79"/>
      <c r="C43" s="94"/>
      <c r="D43" s="119"/>
      <c r="E43" s="120"/>
      <c r="F43" s="82"/>
      <c r="G43" s="63"/>
      <c r="H43" s="79"/>
      <c r="I43" s="94"/>
      <c r="J43" s="64"/>
      <c r="K43" s="62"/>
      <c r="L43" s="83"/>
    </row>
    <row r="44" spans="1:12" ht="15.75" customHeight="1" x14ac:dyDescent="0.4">
      <c r="A44" s="62">
        <v>29</v>
      </c>
      <c r="B44" s="79"/>
      <c r="C44" s="94"/>
      <c r="D44" s="119"/>
      <c r="E44" s="120"/>
      <c r="F44" s="82"/>
      <c r="G44" s="63"/>
      <c r="H44" s="79"/>
      <c r="I44" s="94"/>
      <c r="J44" s="64"/>
      <c r="K44" s="62"/>
      <c r="L44" s="83"/>
    </row>
    <row r="45" spans="1:12" ht="15.75" customHeight="1" x14ac:dyDescent="0.4">
      <c r="A45" s="62">
        <v>30</v>
      </c>
      <c r="B45" s="79"/>
      <c r="C45" s="94"/>
      <c r="D45" s="101"/>
      <c r="E45" s="102"/>
      <c r="F45" s="82"/>
      <c r="G45" s="63"/>
      <c r="H45" s="79"/>
      <c r="I45" s="94"/>
      <c r="J45" s="64"/>
      <c r="K45" s="62"/>
      <c r="L45" s="83"/>
    </row>
    <row r="46" spans="1:12" ht="15.75" customHeight="1" x14ac:dyDescent="0.4">
      <c r="A46" s="62">
        <v>31</v>
      </c>
      <c r="B46" s="79"/>
      <c r="C46" s="94"/>
      <c r="D46" s="101"/>
      <c r="E46" s="102"/>
      <c r="F46" s="82"/>
      <c r="G46" s="63"/>
      <c r="H46" s="79"/>
      <c r="I46" s="94"/>
      <c r="J46" s="64"/>
      <c r="K46" s="62"/>
      <c r="L46" s="83"/>
    </row>
    <row r="47" spans="1:12" ht="15.75" customHeight="1" x14ac:dyDescent="0.4">
      <c r="A47" s="62">
        <v>32</v>
      </c>
      <c r="B47" s="79"/>
      <c r="C47" s="94"/>
      <c r="D47" s="101"/>
      <c r="E47" s="102"/>
      <c r="F47" s="82"/>
      <c r="G47" s="63"/>
      <c r="H47" s="79"/>
      <c r="I47" s="94"/>
      <c r="J47" s="64"/>
      <c r="K47" s="62"/>
      <c r="L47" s="83"/>
    </row>
    <row r="48" spans="1:12" ht="15.75" customHeight="1" x14ac:dyDescent="0.4">
      <c r="A48" s="62">
        <v>33</v>
      </c>
      <c r="B48" s="79"/>
      <c r="C48" s="94"/>
      <c r="D48" s="101"/>
      <c r="E48" s="102"/>
      <c r="F48" s="82"/>
      <c r="G48" s="63"/>
      <c r="H48" s="79"/>
      <c r="I48" s="94"/>
      <c r="J48" s="64"/>
      <c r="K48" s="62"/>
      <c r="L48" s="83"/>
    </row>
    <row r="49" spans="1:12" ht="15.75" customHeight="1" x14ac:dyDescent="0.4">
      <c r="A49" s="62">
        <v>34</v>
      </c>
      <c r="B49" s="79"/>
      <c r="C49" s="94"/>
      <c r="D49" s="101"/>
      <c r="E49" s="102"/>
      <c r="F49" s="82"/>
      <c r="G49" s="63"/>
      <c r="H49" s="79"/>
      <c r="I49" s="94"/>
      <c r="J49" s="64"/>
      <c r="K49" s="62"/>
      <c r="L49" s="83"/>
    </row>
    <row r="50" spans="1:12" ht="15.75" customHeight="1" x14ac:dyDescent="0.4">
      <c r="A50" s="62">
        <v>35</v>
      </c>
      <c r="B50" s="79"/>
      <c r="C50" s="94"/>
      <c r="D50" s="101"/>
      <c r="E50" s="102"/>
      <c r="F50" s="82"/>
      <c r="G50" s="63"/>
      <c r="H50" s="79"/>
      <c r="I50" s="94"/>
      <c r="J50" s="64"/>
      <c r="K50" s="62"/>
      <c r="L50" s="83"/>
    </row>
    <row r="51" spans="1:12" ht="15.75" customHeight="1" x14ac:dyDescent="0.4">
      <c r="A51" s="62">
        <v>36</v>
      </c>
      <c r="B51" s="79"/>
      <c r="C51" s="94"/>
      <c r="D51" s="101"/>
      <c r="E51" s="102"/>
      <c r="F51" s="82"/>
      <c r="G51" s="63"/>
      <c r="H51" s="79"/>
      <c r="I51" s="94"/>
      <c r="J51" s="64"/>
      <c r="K51" s="62"/>
      <c r="L51" s="83"/>
    </row>
    <row r="52" spans="1:12" ht="15.75" customHeight="1" x14ac:dyDescent="0.4">
      <c r="A52" s="62">
        <v>37</v>
      </c>
      <c r="B52" s="79"/>
      <c r="C52" s="94"/>
      <c r="D52" s="101"/>
      <c r="E52" s="102"/>
      <c r="F52" s="82"/>
      <c r="G52" s="63"/>
      <c r="H52" s="79"/>
      <c r="I52" s="94"/>
      <c r="J52" s="64"/>
      <c r="K52" s="62"/>
      <c r="L52" s="83"/>
    </row>
    <row r="53" spans="1:12" ht="15.75" customHeight="1" x14ac:dyDescent="0.4">
      <c r="A53" s="62">
        <v>38</v>
      </c>
      <c r="B53" s="79"/>
      <c r="C53" s="94"/>
      <c r="D53" s="101"/>
      <c r="E53" s="102"/>
      <c r="F53" s="82"/>
      <c r="G53" s="63"/>
      <c r="H53" s="79"/>
      <c r="I53" s="94"/>
      <c r="J53" s="64"/>
      <c r="K53" s="62"/>
      <c r="L53" s="83"/>
    </row>
    <row r="54" spans="1:12" ht="15.75" customHeight="1" x14ac:dyDescent="0.4">
      <c r="A54" s="62">
        <v>39</v>
      </c>
      <c r="B54" s="79"/>
      <c r="C54" s="94"/>
      <c r="D54" s="101"/>
      <c r="E54" s="102"/>
      <c r="F54" s="82"/>
      <c r="G54" s="63"/>
      <c r="H54" s="79"/>
      <c r="I54" s="94"/>
      <c r="J54" s="64"/>
      <c r="K54" s="62"/>
      <c r="L54" s="83"/>
    </row>
    <row r="55" spans="1:12" ht="15.75" customHeight="1" x14ac:dyDescent="0.4">
      <c r="A55" s="62">
        <v>40</v>
      </c>
      <c r="B55" s="79"/>
      <c r="C55" s="94"/>
      <c r="D55" s="101"/>
      <c r="E55" s="102"/>
      <c r="F55" s="82"/>
      <c r="G55" s="63"/>
      <c r="H55" s="79"/>
      <c r="I55" s="94"/>
      <c r="J55" s="64"/>
      <c r="K55" s="62"/>
      <c r="L55" s="83"/>
    </row>
    <row r="56" spans="1:12" ht="15.75" customHeight="1" x14ac:dyDescent="0.4">
      <c r="A56" s="62">
        <v>41</v>
      </c>
      <c r="B56" s="79"/>
      <c r="C56" s="94"/>
      <c r="D56" s="101"/>
      <c r="E56" s="102"/>
      <c r="F56" s="82"/>
      <c r="G56" s="63"/>
      <c r="H56" s="79"/>
      <c r="I56" s="94"/>
      <c r="J56" s="64"/>
      <c r="K56" s="62"/>
      <c r="L56" s="83"/>
    </row>
    <row r="57" spans="1:12" ht="15.75" customHeight="1" x14ac:dyDescent="0.4">
      <c r="A57" s="62">
        <v>42</v>
      </c>
      <c r="B57" s="79"/>
      <c r="C57" s="94"/>
      <c r="D57" s="101"/>
      <c r="E57" s="102"/>
      <c r="F57" s="82"/>
      <c r="G57" s="63"/>
      <c r="H57" s="79"/>
      <c r="I57" s="94"/>
      <c r="J57" s="64"/>
      <c r="K57" s="62"/>
      <c r="L57" s="83"/>
    </row>
    <row r="58" spans="1:12" ht="15.75" customHeight="1" x14ac:dyDescent="0.4">
      <c r="A58" s="62">
        <v>43</v>
      </c>
      <c r="B58" s="79"/>
      <c r="C58" s="94"/>
      <c r="D58" s="101"/>
      <c r="E58" s="102"/>
      <c r="F58" s="82"/>
      <c r="G58" s="63"/>
      <c r="H58" s="79"/>
      <c r="I58" s="94"/>
      <c r="J58" s="64"/>
      <c r="K58" s="62"/>
      <c r="L58" s="83"/>
    </row>
    <row r="59" spans="1:12" ht="15.75" customHeight="1" x14ac:dyDescent="0.4">
      <c r="A59" s="62">
        <v>44</v>
      </c>
      <c r="B59" s="79"/>
      <c r="C59" s="94"/>
      <c r="D59" s="101"/>
      <c r="E59" s="102"/>
      <c r="F59" s="82"/>
      <c r="G59" s="63"/>
      <c r="H59" s="79"/>
      <c r="I59" s="94"/>
      <c r="J59" s="64"/>
      <c r="K59" s="62"/>
      <c r="L59" s="83"/>
    </row>
    <row r="60" spans="1:12" ht="15.75" customHeight="1" x14ac:dyDescent="0.4">
      <c r="A60" s="62">
        <v>45</v>
      </c>
      <c r="B60" s="79"/>
      <c r="C60" s="94"/>
      <c r="D60" s="101"/>
      <c r="E60" s="102"/>
      <c r="F60" s="82"/>
      <c r="G60" s="63"/>
      <c r="H60" s="79"/>
      <c r="I60" s="94"/>
      <c r="J60" s="64"/>
      <c r="K60" s="62"/>
      <c r="L60" s="83"/>
    </row>
    <row r="61" spans="1:12" ht="15.75" customHeight="1" x14ac:dyDescent="0.4">
      <c r="A61" s="62">
        <v>46</v>
      </c>
      <c r="B61" s="79"/>
      <c r="C61" s="94"/>
      <c r="D61" s="101"/>
      <c r="E61" s="102"/>
      <c r="F61" s="82"/>
      <c r="G61" s="63"/>
      <c r="H61" s="79"/>
      <c r="I61" s="94"/>
      <c r="J61" s="64"/>
      <c r="K61" s="62"/>
      <c r="L61" s="83"/>
    </row>
    <row r="62" spans="1:12" ht="15.75" customHeight="1" x14ac:dyDescent="0.4">
      <c r="A62" s="62">
        <v>47</v>
      </c>
      <c r="B62" s="79"/>
      <c r="C62" s="94"/>
      <c r="D62" s="101"/>
      <c r="E62" s="102"/>
      <c r="F62" s="82"/>
      <c r="G62" s="63"/>
      <c r="H62" s="79"/>
      <c r="I62" s="94"/>
      <c r="J62" s="64"/>
      <c r="K62" s="62"/>
      <c r="L62" s="83"/>
    </row>
    <row r="63" spans="1:12" ht="15.75" customHeight="1" x14ac:dyDescent="0.4">
      <c r="A63" s="62">
        <v>48</v>
      </c>
      <c r="B63" s="79"/>
      <c r="C63" s="94"/>
      <c r="D63" s="101"/>
      <c r="E63" s="102"/>
      <c r="F63" s="82"/>
      <c r="G63" s="63"/>
      <c r="H63" s="79"/>
      <c r="I63" s="94"/>
      <c r="J63" s="64"/>
      <c r="K63" s="62"/>
      <c r="L63" s="83"/>
    </row>
    <row r="64" spans="1:12" ht="15.75" customHeight="1" x14ac:dyDescent="0.4">
      <c r="A64" s="62">
        <v>49</v>
      </c>
      <c r="B64" s="79"/>
      <c r="C64" s="94"/>
      <c r="D64" s="101"/>
      <c r="E64" s="102"/>
      <c r="F64" s="82"/>
      <c r="G64" s="63"/>
      <c r="H64" s="79"/>
      <c r="I64" s="94"/>
      <c r="J64" s="64"/>
      <c r="K64" s="62"/>
      <c r="L64" s="83"/>
    </row>
    <row r="65" spans="1:12" ht="15.75" customHeight="1" x14ac:dyDescent="0.4">
      <c r="A65" s="62">
        <v>50</v>
      </c>
      <c r="B65" s="79"/>
      <c r="C65" s="94"/>
      <c r="D65" s="101"/>
      <c r="E65" s="102"/>
      <c r="F65" s="82"/>
      <c r="G65" s="63"/>
      <c r="H65" s="79"/>
      <c r="I65" s="94"/>
      <c r="J65" s="64"/>
      <c r="K65" s="62"/>
      <c r="L65" s="83"/>
    </row>
    <row r="66" spans="1:12" ht="15.75" customHeight="1" x14ac:dyDescent="0.4">
      <c r="A66" s="62">
        <v>51</v>
      </c>
      <c r="B66" s="79"/>
      <c r="C66" s="94"/>
      <c r="D66" s="101"/>
      <c r="E66" s="102"/>
      <c r="F66" s="82"/>
      <c r="G66" s="63"/>
      <c r="H66" s="79"/>
      <c r="I66" s="94"/>
      <c r="J66" s="64"/>
      <c r="K66" s="62"/>
      <c r="L66" s="83"/>
    </row>
    <row r="67" spans="1:12" ht="15.75" customHeight="1" x14ac:dyDescent="0.4">
      <c r="A67" s="62">
        <v>52</v>
      </c>
      <c r="B67" s="79"/>
      <c r="C67" s="94"/>
      <c r="D67" s="101"/>
      <c r="E67" s="102"/>
      <c r="F67" s="82"/>
      <c r="G67" s="63"/>
      <c r="H67" s="79"/>
      <c r="I67" s="94"/>
      <c r="J67" s="64"/>
      <c r="K67" s="62"/>
      <c r="L67" s="83"/>
    </row>
    <row r="68" spans="1:12" ht="15.75" customHeight="1" x14ac:dyDescent="0.4">
      <c r="A68" s="62">
        <v>53</v>
      </c>
      <c r="B68" s="79"/>
      <c r="C68" s="94"/>
      <c r="D68" s="101"/>
      <c r="E68" s="102"/>
      <c r="F68" s="82"/>
      <c r="G68" s="63"/>
      <c r="H68" s="79"/>
      <c r="I68" s="94"/>
      <c r="J68" s="64"/>
      <c r="K68" s="62"/>
      <c r="L68" s="83"/>
    </row>
    <row r="69" spans="1:12" ht="15.75" customHeight="1" x14ac:dyDescent="0.4">
      <c r="A69" s="62">
        <v>54</v>
      </c>
      <c r="B69" s="79"/>
      <c r="C69" s="94"/>
      <c r="D69" s="101"/>
      <c r="E69" s="102"/>
      <c r="F69" s="82"/>
      <c r="G69" s="63"/>
      <c r="H69" s="79"/>
      <c r="I69" s="94"/>
      <c r="J69" s="64"/>
      <c r="K69" s="62"/>
      <c r="L69" s="83"/>
    </row>
    <row r="70" spans="1:12" ht="15.75" customHeight="1" x14ac:dyDescent="0.4">
      <c r="A70" s="62">
        <v>55</v>
      </c>
      <c r="B70" s="79"/>
      <c r="C70" s="94"/>
      <c r="D70" s="101"/>
      <c r="E70" s="102"/>
      <c r="F70" s="82"/>
      <c r="G70" s="63"/>
      <c r="H70" s="79"/>
      <c r="I70" s="94"/>
      <c r="J70" s="64"/>
      <c r="K70" s="62"/>
      <c r="L70" s="83"/>
    </row>
    <row r="71" spans="1:12" ht="15.75" customHeight="1" x14ac:dyDescent="0.4">
      <c r="A71" s="62">
        <v>56</v>
      </c>
      <c r="B71" s="79"/>
      <c r="C71" s="94"/>
      <c r="D71" s="101"/>
      <c r="E71" s="102"/>
      <c r="F71" s="82"/>
      <c r="G71" s="63"/>
      <c r="H71" s="79"/>
      <c r="I71" s="94"/>
      <c r="J71" s="64"/>
      <c r="K71" s="62"/>
      <c r="L71" s="83"/>
    </row>
    <row r="72" spans="1:12" ht="15.75" customHeight="1" x14ac:dyDescent="0.4">
      <c r="A72" s="62">
        <v>57</v>
      </c>
      <c r="B72" s="79"/>
      <c r="C72" s="94"/>
      <c r="D72" s="101"/>
      <c r="E72" s="102"/>
      <c r="F72" s="82"/>
      <c r="G72" s="63"/>
      <c r="H72" s="79"/>
      <c r="I72" s="94"/>
      <c r="J72" s="64"/>
      <c r="K72" s="62"/>
      <c r="L72" s="83"/>
    </row>
    <row r="73" spans="1:12" ht="15.75" customHeight="1" x14ac:dyDescent="0.4">
      <c r="A73" s="62">
        <v>58</v>
      </c>
      <c r="B73" s="79"/>
      <c r="C73" s="94"/>
      <c r="D73" s="101"/>
      <c r="E73" s="102"/>
      <c r="F73" s="82"/>
      <c r="G73" s="63"/>
      <c r="H73" s="79"/>
      <c r="I73" s="94"/>
      <c r="J73" s="64"/>
      <c r="K73" s="62"/>
      <c r="L73" s="83"/>
    </row>
    <row r="74" spans="1:12" ht="15.75" customHeight="1" x14ac:dyDescent="0.4">
      <c r="A74" s="62">
        <v>59</v>
      </c>
      <c r="B74" s="79"/>
      <c r="C74" s="94"/>
      <c r="D74" s="101"/>
      <c r="E74" s="102"/>
      <c r="F74" s="82"/>
      <c r="G74" s="63"/>
      <c r="H74" s="79"/>
      <c r="I74" s="94"/>
      <c r="J74" s="64"/>
      <c r="K74" s="62"/>
      <c r="L74" s="83"/>
    </row>
    <row r="75" spans="1:12" ht="15.75" customHeight="1" x14ac:dyDescent="0.4">
      <c r="A75" s="62">
        <v>60</v>
      </c>
      <c r="B75" s="79"/>
      <c r="C75" s="94"/>
      <c r="D75" s="101"/>
      <c r="E75" s="102"/>
      <c r="F75" s="82"/>
      <c r="G75" s="63"/>
      <c r="H75" s="79"/>
      <c r="I75" s="94"/>
      <c r="J75" s="64"/>
      <c r="K75" s="62"/>
      <c r="L75" s="83"/>
    </row>
    <row r="76" spans="1:12" ht="15.75" customHeight="1" x14ac:dyDescent="0.4">
      <c r="A76" s="62">
        <v>61</v>
      </c>
      <c r="B76" s="79"/>
      <c r="C76" s="94"/>
      <c r="D76" s="101"/>
      <c r="E76" s="102"/>
      <c r="F76" s="82"/>
      <c r="G76" s="63"/>
      <c r="H76" s="79"/>
      <c r="I76" s="94"/>
      <c r="J76" s="64"/>
      <c r="K76" s="62"/>
      <c r="L76" s="83"/>
    </row>
    <row r="77" spans="1:12" ht="15.75" customHeight="1" x14ac:dyDescent="0.4">
      <c r="A77" s="62">
        <v>62</v>
      </c>
      <c r="B77" s="79"/>
      <c r="C77" s="94"/>
      <c r="D77" s="101"/>
      <c r="E77" s="102"/>
      <c r="F77" s="82"/>
      <c r="G77" s="63"/>
      <c r="H77" s="79"/>
      <c r="I77" s="94"/>
      <c r="J77" s="64"/>
      <c r="K77" s="62"/>
      <c r="L77" s="83"/>
    </row>
    <row r="78" spans="1:12" ht="15.75" customHeight="1" x14ac:dyDescent="0.4">
      <c r="A78" s="62">
        <v>63</v>
      </c>
      <c r="B78" s="79"/>
      <c r="C78" s="94"/>
      <c r="D78" s="101"/>
      <c r="E78" s="102"/>
      <c r="F78" s="82"/>
      <c r="G78" s="63"/>
      <c r="H78" s="79"/>
      <c r="I78" s="94"/>
      <c r="J78" s="64"/>
      <c r="K78" s="62"/>
      <c r="L78" s="83"/>
    </row>
    <row r="79" spans="1:12" ht="15.75" customHeight="1" x14ac:dyDescent="0.4">
      <c r="A79" s="62">
        <v>64</v>
      </c>
      <c r="B79" s="79"/>
      <c r="C79" s="94"/>
      <c r="D79" s="101"/>
      <c r="E79" s="102"/>
      <c r="F79" s="82"/>
      <c r="G79" s="63"/>
      <c r="H79" s="79"/>
      <c r="I79" s="94"/>
      <c r="J79" s="64"/>
      <c r="K79" s="62"/>
      <c r="L79" s="83"/>
    </row>
    <row r="80" spans="1:12" ht="15.75" customHeight="1" x14ac:dyDescent="0.4">
      <c r="A80" s="62">
        <v>65</v>
      </c>
      <c r="B80" s="79"/>
      <c r="C80" s="94"/>
      <c r="D80" s="101"/>
      <c r="E80" s="102"/>
      <c r="F80" s="82"/>
      <c r="G80" s="63"/>
      <c r="H80" s="79"/>
      <c r="I80" s="94"/>
      <c r="J80" s="64"/>
      <c r="K80" s="62"/>
      <c r="L80" s="83"/>
    </row>
    <row r="81" spans="1:12" ht="15.75" customHeight="1" x14ac:dyDescent="0.4">
      <c r="A81" s="62">
        <v>66</v>
      </c>
      <c r="B81" s="79"/>
      <c r="C81" s="94"/>
      <c r="D81" s="101"/>
      <c r="E81" s="102"/>
      <c r="F81" s="82"/>
      <c r="G81" s="63"/>
      <c r="H81" s="79"/>
      <c r="I81" s="94"/>
      <c r="J81" s="64"/>
      <c r="K81" s="62"/>
      <c r="L81" s="83"/>
    </row>
    <row r="82" spans="1:12" ht="15.75" customHeight="1" x14ac:dyDescent="0.4">
      <c r="A82" s="62">
        <v>67</v>
      </c>
      <c r="B82" s="79"/>
      <c r="C82" s="94"/>
      <c r="D82" s="101"/>
      <c r="E82" s="102"/>
      <c r="F82" s="82"/>
      <c r="G82" s="63"/>
      <c r="H82" s="79"/>
      <c r="I82" s="94"/>
      <c r="J82" s="64"/>
      <c r="K82" s="62"/>
      <c r="L82" s="83"/>
    </row>
    <row r="83" spans="1:12" ht="15.75" customHeight="1" x14ac:dyDescent="0.4">
      <c r="A83" s="62">
        <v>68</v>
      </c>
      <c r="B83" s="79"/>
      <c r="C83" s="94"/>
      <c r="D83" s="101"/>
      <c r="E83" s="102"/>
      <c r="F83" s="82"/>
      <c r="G83" s="63"/>
      <c r="H83" s="79"/>
      <c r="I83" s="94"/>
      <c r="J83" s="64"/>
      <c r="K83" s="62"/>
      <c r="L83" s="83"/>
    </row>
    <row r="84" spans="1:12" ht="15.75" customHeight="1" x14ac:dyDescent="0.4">
      <c r="A84" s="62">
        <v>69</v>
      </c>
      <c r="B84" s="79"/>
      <c r="C84" s="94"/>
      <c r="D84" s="101"/>
      <c r="E84" s="102"/>
      <c r="F84" s="82"/>
      <c r="G84" s="63"/>
      <c r="H84" s="79"/>
      <c r="I84" s="94"/>
      <c r="J84" s="64"/>
      <c r="K84" s="62"/>
      <c r="L84" s="83"/>
    </row>
    <row r="85" spans="1:12" ht="15.75" customHeight="1" x14ac:dyDescent="0.4">
      <c r="A85" s="62">
        <v>70</v>
      </c>
      <c r="B85" s="79"/>
      <c r="C85" s="94"/>
      <c r="D85" s="101"/>
      <c r="E85" s="102"/>
      <c r="F85" s="82"/>
      <c r="G85" s="63"/>
      <c r="H85" s="79"/>
      <c r="I85" s="94"/>
      <c r="J85" s="64"/>
      <c r="K85" s="62"/>
      <c r="L85" s="83"/>
    </row>
    <row r="86" spans="1:12" ht="15.75" customHeight="1" x14ac:dyDescent="0.4">
      <c r="A86" s="62">
        <v>71</v>
      </c>
      <c r="B86" s="79"/>
      <c r="C86" s="94"/>
      <c r="D86" s="101"/>
      <c r="E86" s="102"/>
      <c r="F86" s="82"/>
      <c r="G86" s="63"/>
      <c r="H86" s="79"/>
      <c r="I86" s="94"/>
      <c r="J86" s="64"/>
      <c r="K86" s="62"/>
      <c r="L86" s="83"/>
    </row>
    <row r="87" spans="1:12" ht="15.75" customHeight="1" x14ac:dyDescent="0.4">
      <c r="A87" s="62">
        <v>72</v>
      </c>
      <c r="B87" s="79"/>
      <c r="C87" s="94"/>
      <c r="D87" s="101"/>
      <c r="E87" s="102"/>
      <c r="F87" s="82"/>
      <c r="G87" s="63"/>
      <c r="H87" s="79"/>
      <c r="I87" s="94"/>
      <c r="J87" s="64"/>
      <c r="K87" s="62"/>
      <c r="L87" s="83"/>
    </row>
    <row r="88" spans="1:12" ht="15.75" customHeight="1" x14ac:dyDescent="0.4">
      <c r="A88" s="62">
        <v>73</v>
      </c>
      <c r="B88" s="79"/>
      <c r="C88" s="94"/>
      <c r="D88" s="101"/>
      <c r="E88" s="102"/>
      <c r="F88" s="82"/>
      <c r="G88" s="63"/>
      <c r="H88" s="79"/>
      <c r="I88" s="94"/>
      <c r="J88" s="64"/>
      <c r="K88" s="62"/>
      <c r="L88" s="83"/>
    </row>
    <row r="89" spans="1:12" ht="15.75" customHeight="1" x14ac:dyDescent="0.4">
      <c r="A89" s="62">
        <v>74</v>
      </c>
      <c r="B89" s="79"/>
      <c r="C89" s="94"/>
      <c r="D89" s="101"/>
      <c r="E89" s="102"/>
      <c r="F89" s="82"/>
      <c r="G89" s="63"/>
      <c r="H89" s="79"/>
      <c r="I89" s="94"/>
      <c r="J89" s="64"/>
      <c r="K89" s="62"/>
      <c r="L89" s="83"/>
    </row>
    <row r="90" spans="1:12" ht="15.75" customHeight="1" x14ac:dyDescent="0.4">
      <c r="A90" s="62">
        <v>75</v>
      </c>
      <c r="B90" s="79"/>
      <c r="C90" s="94"/>
      <c r="D90" s="101"/>
      <c r="E90" s="102"/>
      <c r="F90" s="82"/>
      <c r="G90" s="63"/>
      <c r="H90" s="79"/>
      <c r="I90" s="94"/>
      <c r="J90" s="64"/>
      <c r="K90" s="62"/>
      <c r="L90" s="83"/>
    </row>
    <row r="91" spans="1:12" ht="15.75" customHeight="1" x14ac:dyDescent="0.4">
      <c r="A91" s="62">
        <v>76</v>
      </c>
      <c r="B91" s="79"/>
      <c r="C91" s="94"/>
      <c r="D91" s="101"/>
      <c r="E91" s="102"/>
      <c r="F91" s="82"/>
      <c r="G91" s="63"/>
      <c r="H91" s="79"/>
      <c r="I91" s="94"/>
      <c r="J91" s="64"/>
      <c r="K91" s="62"/>
      <c r="L91" s="83"/>
    </row>
    <row r="92" spans="1:12" ht="15.75" customHeight="1" x14ac:dyDescent="0.4">
      <c r="A92" s="62">
        <v>77</v>
      </c>
      <c r="B92" s="79"/>
      <c r="C92" s="94"/>
      <c r="D92" s="101"/>
      <c r="E92" s="102"/>
      <c r="F92" s="82"/>
      <c r="G92" s="63"/>
      <c r="H92" s="79"/>
      <c r="I92" s="94"/>
      <c r="J92" s="64"/>
      <c r="K92" s="62"/>
      <c r="L92" s="83"/>
    </row>
    <row r="93" spans="1:12" ht="15.75" customHeight="1" x14ac:dyDescent="0.4">
      <c r="A93" s="62">
        <v>78</v>
      </c>
      <c r="B93" s="79"/>
      <c r="C93" s="94"/>
      <c r="D93" s="101"/>
      <c r="E93" s="102"/>
      <c r="F93" s="82"/>
      <c r="G93" s="63"/>
      <c r="H93" s="79"/>
      <c r="I93" s="94"/>
      <c r="J93" s="64"/>
      <c r="K93" s="62"/>
      <c r="L93" s="83"/>
    </row>
    <row r="94" spans="1:12" ht="15.75" customHeight="1" x14ac:dyDescent="0.4">
      <c r="A94" s="62">
        <v>79</v>
      </c>
      <c r="B94" s="79"/>
      <c r="C94" s="94"/>
      <c r="D94" s="101"/>
      <c r="E94" s="102"/>
      <c r="F94" s="82"/>
      <c r="G94" s="63"/>
      <c r="H94" s="79"/>
      <c r="I94" s="94"/>
      <c r="J94" s="64"/>
      <c r="K94" s="62"/>
      <c r="L94" s="83"/>
    </row>
    <row r="95" spans="1:12" ht="15.75" customHeight="1" x14ac:dyDescent="0.4">
      <c r="A95" s="62">
        <v>80</v>
      </c>
      <c r="B95" s="79"/>
      <c r="C95" s="94"/>
      <c r="D95" s="101"/>
      <c r="E95" s="102"/>
      <c r="F95" s="82"/>
      <c r="G95" s="63"/>
      <c r="H95" s="79"/>
      <c r="I95" s="94"/>
      <c r="J95" s="64"/>
      <c r="K95" s="62"/>
      <c r="L95" s="83"/>
    </row>
    <row r="96" spans="1:12" ht="15.75" customHeight="1" x14ac:dyDescent="0.4">
      <c r="A96" s="62">
        <v>81</v>
      </c>
      <c r="B96" s="79"/>
      <c r="C96" s="94"/>
      <c r="D96" s="101"/>
      <c r="E96" s="102"/>
      <c r="F96" s="82"/>
      <c r="G96" s="63"/>
      <c r="H96" s="79"/>
      <c r="I96" s="94"/>
      <c r="J96" s="64"/>
      <c r="K96" s="62"/>
      <c r="L96" s="83"/>
    </row>
    <row r="97" spans="1:12" ht="15.75" customHeight="1" x14ac:dyDescent="0.4">
      <c r="A97" s="62">
        <v>82</v>
      </c>
      <c r="B97" s="79"/>
      <c r="C97" s="94"/>
      <c r="D97" s="101"/>
      <c r="E97" s="102"/>
      <c r="F97" s="82"/>
      <c r="G97" s="63"/>
      <c r="H97" s="79"/>
      <c r="I97" s="94"/>
      <c r="J97" s="64"/>
      <c r="K97" s="62"/>
      <c r="L97" s="83"/>
    </row>
    <row r="98" spans="1:12" ht="15.75" customHeight="1" x14ac:dyDescent="0.4">
      <c r="A98" s="62">
        <v>83</v>
      </c>
      <c r="B98" s="79"/>
      <c r="C98" s="94"/>
      <c r="D98" s="101"/>
      <c r="E98" s="102"/>
      <c r="F98" s="82"/>
      <c r="G98" s="63"/>
      <c r="H98" s="79"/>
      <c r="I98" s="94"/>
      <c r="J98" s="64"/>
      <c r="K98" s="62"/>
      <c r="L98" s="83"/>
    </row>
    <row r="99" spans="1:12" ht="15.75" customHeight="1" x14ac:dyDescent="0.4">
      <c r="A99" s="62">
        <v>84</v>
      </c>
      <c r="B99" s="79"/>
      <c r="C99" s="94"/>
      <c r="D99" s="101"/>
      <c r="E99" s="102"/>
      <c r="F99" s="82"/>
      <c r="G99" s="63"/>
      <c r="H99" s="79"/>
      <c r="I99" s="94"/>
      <c r="J99" s="64"/>
      <c r="K99" s="62"/>
      <c r="L99" s="83"/>
    </row>
    <row r="100" spans="1:12" ht="15.75" customHeight="1" x14ac:dyDescent="0.4">
      <c r="A100" s="62">
        <v>85</v>
      </c>
      <c r="B100" s="79"/>
      <c r="C100" s="94"/>
      <c r="D100" s="101"/>
      <c r="E100" s="102"/>
      <c r="F100" s="82"/>
      <c r="G100" s="63"/>
      <c r="H100" s="79"/>
      <c r="I100" s="94"/>
      <c r="J100" s="64"/>
      <c r="K100" s="62"/>
      <c r="L100" s="83"/>
    </row>
    <row r="101" spans="1:12" ht="15.75" customHeight="1" x14ac:dyDescent="0.4">
      <c r="A101" s="62">
        <v>86</v>
      </c>
      <c r="B101" s="79"/>
      <c r="C101" s="94"/>
      <c r="D101" s="101"/>
      <c r="E101" s="102"/>
      <c r="F101" s="82"/>
      <c r="G101" s="63"/>
      <c r="H101" s="79"/>
      <c r="I101" s="94"/>
      <c r="J101" s="64"/>
      <c r="K101" s="62"/>
      <c r="L101" s="83"/>
    </row>
    <row r="102" spans="1:12" ht="15.75" customHeight="1" x14ac:dyDescent="0.4">
      <c r="A102" s="62">
        <v>87</v>
      </c>
      <c r="B102" s="79"/>
      <c r="C102" s="94"/>
      <c r="D102" s="101"/>
      <c r="E102" s="102"/>
      <c r="F102" s="82"/>
      <c r="G102" s="63"/>
      <c r="H102" s="79"/>
      <c r="I102" s="94"/>
      <c r="J102" s="64"/>
      <c r="K102" s="62"/>
      <c r="L102" s="83"/>
    </row>
    <row r="103" spans="1:12" ht="15.75" customHeight="1" x14ac:dyDescent="0.4">
      <c r="A103" s="62">
        <v>88</v>
      </c>
      <c r="B103" s="79"/>
      <c r="C103" s="94"/>
      <c r="D103" s="101"/>
      <c r="E103" s="102"/>
      <c r="F103" s="82"/>
      <c r="G103" s="63"/>
      <c r="H103" s="79"/>
      <c r="I103" s="94"/>
      <c r="J103" s="64"/>
      <c r="K103" s="62"/>
      <c r="L103" s="83"/>
    </row>
    <row r="104" spans="1:12" ht="15.75" customHeight="1" x14ac:dyDescent="0.4">
      <c r="A104" s="62">
        <v>89</v>
      </c>
      <c r="B104" s="79"/>
      <c r="C104" s="94"/>
      <c r="D104" s="101"/>
      <c r="E104" s="102"/>
      <c r="F104" s="82"/>
      <c r="G104" s="63"/>
      <c r="H104" s="79"/>
      <c r="I104" s="94"/>
      <c r="J104" s="64"/>
      <c r="K104" s="62"/>
      <c r="L104" s="83"/>
    </row>
    <row r="105" spans="1:12" ht="15.75" customHeight="1" x14ac:dyDescent="0.4">
      <c r="A105" s="62">
        <v>90</v>
      </c>
      <c r="B105" s="79"/>
      <c r="C105" s="94"/>
      <c r="D105" s="101"/>
      <c r="E105" s="102"/>
      <c r="F105" s="82"/>
      <c r="G105" s="63"/>
      <c r="H105" s="79"/>
      <c r="I105" s="94"/>
      <c r="J105" s="64"/>
      <c r="K105" s="62"/>
      <c r="L105" s="83"/>
    </row>
    <row r="106" spans="1:12" ht="15.75" customHeight="1" x14ac:dyDescent="0.4">
      <c r="A106" s="62">
        <v>91</v>
      </c>
      <c r="B106" s="79"/>
      <c r="C106" s="94"/>
      <c r="D106" s="101"/>
      <c r="E106" s="102"/>
      <c r="F106" s="82"/>
      <c r="G106" s="63"/>
      <c r="H106" s="79"/>
      <c r="I106" s="94"/>
      <c r="J106" s="64"/>
      <c r="K106" s="62"/>
      <c r="L106" s="83"/>
    </row>
    <row r="107" spans="1:12" ht="15.75" customHeight="1" x14ac:dyDescent="0.4">
      <c r="A107" s="62">
        <v>92</v>
      </c>
      <c r="B107" s="79"/>
      <c r="C107" s="94"/>
      <c r="D107" s="101"/>
      <c r="E107" s="102"/>
      <c r="F107" s="82"/>
      <c r="G107" s="63"/>
      <c r="H107" s="79"/>
      <c r="I107" s="94"/>
      <c r="J107" s="64"/>
      <c r="K107" s="62"/>
      <c r="L107" s="83"/>
    </row>
    <row r="108" spans="1:12" ht="15.75" customHeight="1" x14ac:dyDescent="0.4">
      <c r="A108" s="62">
        <v>93</v>
      </c>
      <c r="B108" s="79"/>
      <c r="C108" s="94"/>
      <c r="D108" s="101"/>
      <c r="E108" s="102"/>
      <c r="F108" s="82"/>
      <c r="G108" s="63"/>
      <c r="H108" s="79"/>
      <c r="I108" s="94"/>
      <c r="J108" s="64"/>
      <c r="K108" s="62"/>
      <c r="L108" s="83"/>
    </row>
    <row r="109" spans="1:12" ht="15.75" customHeight="1" x14ac:dyDescent="0.4">
      <c r="A109" s="62">
        <v>94</v>
      </c>
      <c r="B109" s="79"/>
      <c r="C109" s="94"/>
      <c r="D109" s="101"/>
      <c r="E109" s="102"/>
      <c r="F109" s="82"/>
      <c r="G109" s="63"/>
      <c r="H109" s="79"/>
      <c r="I109" s="94"/>
      <c r="J109" s="64"/>
      <c r="K109" s="62"/>
      <c r="L109" s="83"/>
    </row>
    <row r="110" spans="1:12" ht="15.75" customHeight="1" x14ac:dyDescent="0.4">
      <c r="A110" s="62">
        <v>95</v>
      </c>
      <c r="B110" s="79"/>
      <c r="C110" s="94"/>
      <c r="D110" s="101"/>
      <c r="E110" s="102"/>
      <c r="F110" s="82"/>
      <c r="G110" s="63"/>
      <c r="H110" s="79"/>
      <c r="I110" s="94"/>
      <c r="J110" s="64"/>
      <c r="K110" s="62"/>
      <c r="L110" s="83"/>
    </row>
    <row r="111" spans="1:12" ht="15.75" customHeight="1" x14ac:dyDescent="0.4">
      <c r="A111" s="62">
        <v>96</v>
      </c>
      <c r="B111" s="79"/>
      <c r="C111" s="94"/>
      <c r="D111" s="101"/>
      <c r="E111" s="102"/>
      <c r="F111" s="82"/>
      <c r="G111" s="63"/>
      <c r="H111" s="79"/>
      <c r="I111" s="94"/>
      <c r="J111" s="64"/>
      <c r="K111" s="62"/>
      <c r="L111" s="83"/>
    </row>
    <row r="112" spans="1:12" ht="15.75" customHeight="1" x14ac:dyDescent="0.4">
      <c r="A112" s="62">
        <v>97</v>
      </c>
      <c r="B112" s="79"/>
      <c r="C112" s="94"/>
      <c r="D112" s="101"/>
      <c r="E112" s="102"/>
      <c r="F112" s="82"/>
      <c r="G112" s="63"/>
      <c r="H112" s="79"/>
      <c r="I112" s="94"/>
      <c r="J112" s="64"/>
      <c r="K112" s="62"/>
      <c r="L112" s="83"/>
    </row>
    <row r="113" spans="1:12" ht="15.75" customHeight="1" x14ac:dyDescent="0.4">
      <c r="A113" s="62">
        <v>98</v>
      </c>
      <c r="B113" s="79"/>
      <c r="C113" s="94"/>
      <c r="D113" s="101"/>
      <c r="E113" s="102"/>
      <c r="F113" s="82"/>
      <c r="G113" s="63"/>
      <c r="H113" s="79"/>
      <c r="I113" s="94"/>
      <c r="J113" s="64"/>
      <c r="K113" s="62"/>
      <c r="L113" s="83"/>
    </row>
    <row r="114" spans="1:12" ht="15.75" customHeight="1" x14ac:dyDescent="0.4">
      <c r="A114" s="62">
        <v>99</v>
      </c>
      <c r="B114" s="79"/>
      <c r="C114" s="94"/>
      <c r="D114" s="101"/>
      <c r="E114" s="102"/>
      <c r="F114" s="82"/>
      <c r="G114" s="63"/>
      <c r="H114" s="79"/>
      <c r="I114" s="94"/>
      <c r="J114" s="64"/>
      <c r="K114" s="62"/>
      <c r="L114" s="83"/>
    </row>
    <row r="115" spans="1:12" ht="15.75" customHeight="1" x14ac:dyDescent="0.4">
      <c r="A115" s="62">
        <v>100</v>
      </c>
      <c r="B115" s="79"/>
      <c r="C115" s="94"/>
      <c r="D115" s="119"/>
      <c r="E115" s="120"/>
      <c r="F115" s="82"/>
      <c r="G115" s="63"/>
      <c r="H115" s="79"/>
      <c r="I115" s="94"/>
      <c r="J115" s="64"/>
      <c r="K115" s="62"/>
      <c r="L115" s="83"/>
    </row>
    <row r="116" spans="1:12" ht="15" customHeight="1" x14ac:dyDescent="0.4">
      <c r="A116" s="56" t="s">
        <v>157</v>
      </c>
    </row>
  </sheetData>
  <mergeCells count="59">
    <mergeCell ref="D24:E24"/>
    <mergeCell ref="D43:E43"/>
    <mergeCell ref="D44:E44"/>
    <mergeCell ref="D25:E25"/>
    <mergeCell ref="D26:E26"/>
    <mergeCell ref="D27:E27"/>
    <mergeCell ref="D28:E28"/>
    <mergeCell ref="D115:E115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C9:D9"/>
    <mergeCell ref="C10:D10"/>
    <mergeCell ref="C11:D11"/>
    <mergeCell ref="C12:D12"/>
    <mergeCell ref="D16:E16"/>
    <mergeCell ref="D22:E22"/>
    <mergeCell ref="D23:E23"/>
    <mergeCell ref="L14:L15"/>
    <mergeCell ref="C4:F4"/>
    <mergeCell ref="A4:B4"/>
    <mergeCell ref="A5:B5"/>
    <mergeCell ref="C5:F5"/>
    <mergeCell ref="A6:B6"/>
    <mergeCell ref="C6:F6"/>
    <mergeCell ref="C8:D8"/>
    <mergeCell ref="D14:E15"/>
    <mergeCell ref="D17:E17"/>
    <mergeCell ref="D18:E18"/>
    <mergeCell ref="D19:E19"/>
    <mergeCell ref="D20:E20"/>
    <mergeCell ref="D21:E21"/>
    <mergeCell ref="A2:K2"/>
    <mergeCell ref="H14:H15"/>
    <mergeCell ref="I14:I15"/>
    <mergeCell ref="J14:J15"/>
    <mergeCell ref="K14:K15"/>
    <mergeCell ref="F14:G14"/>
    <mergeCell ref="A11:B11"/>
    <mergeCell ref="A12:B12"/>
    <mergeCell ref="A10:B10"/>
    <mergeCell ref="A14:A15"/>
    <mergeCell ref="B14:B15"/>
    <mergeCell ref="C14:C15"/>
    <mergeCell ref="A7:B7"/>
    <mergeCell ref="A8:B8"/>
    <mergeCell ref="A9:B9"/>
    <mergeCell ref="C7:D7"/>
  </mergeCells>
  <phoneticPr fontId="1"/>
  <pageMargins left="0" right="0" top="0.43307086614173229" bottom="0" header="0" footer="0"/>
  <pageSetup paperSize="9" scale="90" orientation="landscape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A72C367-3EDB-4AFF-AA25-7FE6C3DF86B3}">
          <x14:formula1>
            <xm:f>県連専用触らないで下さい!$E$3:$E$6</xm:f>
          </x14:formula1>
          <xm:sqref>E8:E12</xm:sqref>
        </x14:dataValidation>
        <x14:dataValidation type="list" allowBlank="1" showInputMessage="1" showErrorMessage="1" xr:uid="{7542DA71-13FF-4FCC-836F-441F454EDD1A}">
          <x14:formula1>
            <xm:f>県連専用触らないで下さい!$B$2:$C$2</xm:f>
          </x14:formula1>
          <xm:sqref>C16:C115</xm:sqref>
        </x14:dataValidation>
        <x14:dataValidation type="list" allowBlank="1" showInputMessage="1" showErrorMessage="1" xr:uid="{593F538D-A10C-4F6F-9821-61D25ABA3669}">
          <x14:formula1>
            <xm:f>県連専用触らないで下さい!$A$3:$A$7</xm:f>
          </x14:formula1>
          <xm:sqref>I16:I115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E2617-70E6-4CBA-B5A1-92FFEA9C4DE1}">
  <dimension ref="A1:Q37"/>
  <sheetViews>
    <sheetView workbookViewId="0">
      <selection sqref="A1:N1"/>
    </sheetView>
  </sheetViews>
  <sheetFormatPr defaultColWidth="9" defaultRowHeight="15.75" x14ac:dyDescent="0.4"/>
  <cols>
    <col min="1" max="1" width="4.625" style="49" customWidth="1"/>
    <col min="2" max="3" width="9" style="49"/>
    <col min="4" max="4" width="15.625" style="49" customWidth="1"/>
    <col min="5" max="5" width="6.625" style="49" customWidth="1"/>
    <col min="6" max="6" width="11.875" style="49" customWidth="1"/>
    <col min="7" max="7" width="11.25" style="49" customWidth="1"/>
    <col min="8" max="8" width="25.625" style="49" customWidth="1"/>
    <col min="9" max="10" width="12.625" style="49" customWidth="1"/>
    <col min="11" max="11" width="18.375" style="49" customWidth="1"/>
    <col min="12" max="12" width="24.125" style="49" customWidth="1"/>
    <col min="13" max="13" width="17" style="49" customWidth="1"/>
    <col min="14" max="14" width="20.625" style="49" customWidth="1"/>
    <col min="15" max="15" width="9" style="49"/>
    <col min="16" max="16" width="4.125" style="49" bestFit="1" customWidth="1"/>
    <col min="17" max="17" width="9" style="49"/>
    <col min="18" max="18" width="3" style="49" bestFit="1" customWidth="1"/>
    <col min="19" max="19" width="2.5" style="49" bestFit="1" customWidth="1"/>
    <col min="20" max="20" width="5" style="49" bestFit="1" customWidth="1"/>
    <col min="21" max="16384" width="9" style="49"/>
  </cols>
  <sheetData>
    <row r="1" spans="1:17" s="56" customFormat="1" ht="43.15" customHeight="1" x14ac:dyDescent="0.4">
      <c r="A1" s="140" t="s">
        <v>151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7" ht="24" customHeight="1" x14ac:dyDescent="0.4">
      <c r="B2" s="104" t="s">
        <v>86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50"/>
      <c r="P2" s="50"/>
      <c r="Q2" s="50"/>
    </row>
    <row r="3" spans="1:17" ht="15.6" customHeight="1" x14ac:dyDescent="0.4">
      <c r="C3" s="137" t="s">
        <v>107</v>
      </c>
      <c r="D3" s="51"/>
      <c r="E3" s="51"/>
      <c r="F3" s="51"/>
      <c r="G3" s="51"/>
      <c r="H3" s="51"/>
      <c r="I3" s="51"/>
      <c r="J3" s="51"/>
      <c r="K3" s="51"/>
      <c r="L3" s="51"/>
      <c r="M3" s="53" t="s">
        <v>87</v>
      </c>
      <c r="N3" s="95"/>
      <c r="O3" s="50"/>
      <c r="P3" s="50"/>
      <c r="Q3" s="50"/>
    </row>
    <row r="4" spans="1:17" ht="42" customHeight="1" x14ac:dyDescent="0.4">
      <c r="B4" s="137" t="s">
        <v>108</v>
      </c>
      <c r="C4" s="138"/>
      <c r="D4" s="50"/>
      <c r="E4" s="50"/>
      <c r="F4" s="50"/>
      <c r="G4" s="50"/>
      <c r="H4" s="50"/>
      <c r="I4" s="50"/>
      <c r="J4" s="50"/>
      <c r="K4" s="53" t="s">
        <v>88</v>
      </c>
      <c r="L4" s="96" t="s">
        <v>146</v>
      </c>
      <c r="M4" s="84" t="s">
        <v>147</v>
      </c>
      <c r="N4" s="95"/>
      <c r="P4" s="51"/>
      <c r="Q4" s="50"/>
    </row>
    <row r="5" spans="1:17" ht="15.75" customHeight="1" x14ac:dyDescent="0.4">
      <c r="B5" s="139"/>
      <c r="C5" s="139"/>
      <c r="D5" s="50"/>
      <c r="E5" s="50"/>
      <c r="F5" s="50"/>
      <c r="G5" s="50"/>
      <c r="H5" s="50"/>
      <c r="I5" s="50"/>
      <c r="J5" s="50"/>
      <c r="K5" s="53" t="s">
        <v>89</v>
      </c>
      <c r="L5" s="97"/>
      <c r="M5" s="53" t="s">
        <v>90</v>
      </c>
      <c r="N5" s="85"/>
    </row>
    <row r="6" spans="1:17" s="52" customFormat="1" ht="88.9" customHeight="1" x14ac:dyDescent="0.4">
      <c r="A6" s="53" t="s">
        <v>75</v>
      </c>
      <c r="B6" s="84" t="s">
        <v>91</v>
      </c>
      <c r="C6" s="84" t="s">
        <v>92</v>
      </c>
      <c r="D6" s="53" t="s">
        <v>1</v>
      </c>
      <c r="E6" s="53" t="s">
        <v>2</v>
      </c>
      <c r="F6" s="84" t="s">
        <v>142</v>
      </c>
      <c r="G6" s="53" t="s">
        <v>93</v>
      </c>
      <c r="H6" s="53" t="s">
        <v>3</v>
      </c>
      <c r="I6" s="53" t="s">
        <v>90</v>
      </c>
      <c r="J6" s="84" t="s">
        <v>140</v>
      </c>
      <c r="K6" s="91" t="s">
        <v>145</v>
      </c>
      <c r="L6" s="84" t="s">
        <v>94</v>
      </c>
      <c r="M6" s="53" t="s">
        <v>95</v>
      </c>
      <c r="N6" s="53" t="s">
        <v>96</v>
      </c>
    </row>
    <row r="7" spans="1:17" x14ac:dyDescent="0.4">
      <c r="A7" s="85">
        <v>1</v>
      </c>
      <c r="B7" s="86"/>
      <c r="C7" s="86"/>
      <c r="D7" s="53"/>
      <c r="E7" s="53"/>
      <c r="F7" s="53"/>
      <c r="G7" s="53"/>
      <c r="H7" s="53"/>
      <c r="I7" s="93"/>
      <c r="J7" s="87"/>
      <c r="K7" s="92" t="str">
        <f>IF(C7="","",VLOOKUP(C7,県連専用触らないで下さい!L$3:M$7,2,FALSE))</f>
        <v/>
      </c>
      <c r="L7" s="53" t="str">
        <f>IF(O7=1,"X","")</f>
        <v/>
      </c>
      <c r="M7" s="87" t="str">
        <f>IF($O7=1,RIGHT(最初に①合格者名簿を作成!K16,7),"")</f>
        <v/>
      </c>
      <c r="N7" s="87" t="str">
        <f>IF($O7=1,RIGHT(最初に①合格者名簿を作成!L16,7),"")</f>
        <v/>
      </c>
      <c r="O7" s="52"/>
    </row>
    <row r="8" spans="1:17" x14ac:dyDescent="0.4">
      <c r="A8" s="85">
        <v>2</v>
      </c>
      <c r="B8" s="86"/>
      <c r="C8" s="86"/>
      <c r="D8" s="53"/>
      <c r="E8" s="53"/>
      <c r="F8" s="53"/>
      <c r="G8" s="53"/>
      <c r="H8" s="53"/>
      <c r="I8" s="93"/>
      <c r="J8" s="87"/>
      <c r="K8" s="92" t="str">
        <f>IF(C8="","",VLOOKUP(C8,県連専用触らないで下さい!L$3:M$7,2,FALSE))</f>
        <v/>
      </c>
      <c r="L8" s="53" t="str">
        <f t="shared" ref="L8:L36" si="0">IF(O8=1,"X","")</f>
        <v/>
      </c>
      <c r="M8" s="87" t="str">
        <f>IF($O8=1,RIGHT(最初に①合格者名簿を作成!K17,7),"")</f>
        <v/>
      </c>
      <c r="N8" s="87" t="str">
        <f>IF($O8=1,RIGHT(最初に①合格者名簿を作成!L17,7),"")</f>
        <v/>
      </c>
      <c r="O8" s="52"/>
    </row>
    <row r="9" spans="1:17" x14ac:dyDescent="0.4">
      <c r="A9" s="85">
        <v>3</v>
      </c>
      <c r="B9" s="86"/>
      <c r="C9" s="86"/>
      <c r="D9" s="53"/>
      <c r="E9" s="53"/>
      <c r="F9" s="53"/>
      <c r="G9" s="53"/>
      <c r="H9" s="53"/>
      <c r="I9" s="93"/>
      <c r="J9" s="87"/>
      <c r="K9" s="92" t="str">
        <f>IF(C9="","",VLOOKUP(C9,県連専用触らないで下さい!L$3:M$7,2,FALSE))</f>
        <v/>
      </c>
      <c r="L9" s="53" t="str">
        <f t="shared" si="0"/>
        <v/>
      </c>
      <c r="M9" s="87" t="str">
        <f>IF($O9=1,RIGHT(最初に①合格者名簿を作成!K18,7),"")</f>
        <v/>
      </c>
      <c r="N9" s="87" t="str">
        <f>IF($O9=1,RIGHT(最初に①合格者名簿を作成!L18,7),"")</f>
        <v/>
      </c>
      <c r="O9" s="52"/>
    </row>
    <row r="10" spans="1:17" x14ac:dyDescent="0.4">
      <c r="A10" s="85">
        <v>4</v>
      </c>
      <c r="B10" s="86"/>
      <c r="C10" s="86"/>
      <c r="D10" s="53"/>
      <c r="E10" s="53"/>
      <c r="F10" s="53"/>
      <c r="G10" s="53"/>
      <c r="H10" s="53"/>
      <c r="I10" s="93"/>
      <c r="J10" s="87"/>
      <c r="K10" s="92" t="str">
        <f>IF(C10="","",VLOOKUP(C10,県連専用触らないで下さい!L$3:M$7,2,FALSE))</f>
        <v/>
      </c>
      <c r="L10" s="53" t="str">
        <f t="shared" si="0"/>
        <v/>
      </c>
      <c r="M10" s="87" t="str">
        <f>IF($O10=1,RIGHT(最初に①合格者名簿を作成!K19,7),"")</f>
        <v/>
      </c>
      <c r="N10" s="87" t="str">
        <f>IF($O10=1,RIGHT(最初に①合格者名簿を作成!L19,7),"")</f>
        <v/>
      </c>
      <c r="O10" s="52"/>
    </row>
    <row r="11" spans="1:17" x14ac:dyDescent="0.4">
      <c r="A11" s="85">
        <v>5</v>
      </c>
      <c r="B11" s="86"/>
      <c r="C11" s="86"/>
      <c r="D11" s="53"/>
      <c r="E11" s="53"/>
      <c r="F11" s="53"/>
      <c r="G11" s="53"/>
      <c r="H11" s="53"/>
      <c r="I11" s="93"/>
      <c r="J11" s="87"/>
      <c r="K11" s="92" t="str">
        <f>IF(C11="","",VLOOKUP(C11,県連専用触らないで下さい!L$3:M$7,2,FALSE))</f>
        <v/>
      </c>
      <c r="L11" s="53" t="str">
        <f t="shared" si="0"/>
        <v/>
      </c>
      <c r="M11" s="87" t="str">
        <f>IF($O11=1,RIGHT(最初に①合格者名簿を作成!K20,7),"")</f>
        <v/>
      </c>
      <c r="N11" s="87" t="str">
        <f>IF($O11=1,RIGHT(最初に①合格者名簿を作成!L20,7),"")</f>
        <v/>
      </c>
      <c r="O11" s="52"/>
    </row>
    <row r="12" spans="1:17" x14ac:dyDescent="0.4">
      <c r="A12" s="85">
        <v>6</v>
      </c>
      <c r="B12" s="86"/>
      <c r="C12" s="86"/>
      <c r="D12" s="53"/>
      <c r="E12" s="53"/>
      <c r="F12" s="53"/>
      <c r="G12" s="53"/>
      <c r="H12" s="53"/>
      <c r="I12" s="93"/>
      <c r="J12" s="87"/>
      <c r="K12" s="92" t="str">
        <f>IF(C12="","",VLOOKUP(C12,県連専用触らないで下さい!L$3:M$7,2,FALSE))</f>
        <v/>
      </c>
      <c r="L12" s="53" t="str">
        <f t="shared" si="0"/>
        <v/>
      </c>
      <c r="M12" s="87" t="str">
        <f>IF($O12=1,RIGHT(最初に①合格者名簿を作成!K21,7),"")</f>
        <v/>
      </c>
      <c r="N12" s="87" t="str">
        <f>IF($O12=1,RIGHT(最初に①合格者名簿を作成!L21,7),"")</f>
        <v/>
      </c>
      <c r="O12" s="52"/>
    </row>
    <row r="13" spans="1:17" x14ac:dyDescent="0.4">
      <c r="A13" s="85">
        <v>7</v>
      </c>
      <c r="B13" s="86"/>
      <c r="C13" s="86"/>
      <c r="D13" s="53"/>
      <c r="E13" s="53"/>
      <c r="F13" s="53"/>
      <c r="G13" s="53"/>
      <c r="H13" s="53"/>
      <c r="I13" s="93"/>
      <c r="J13" s="87"/>
      <c r="K13" s="92" t="str">
        <f>IF(C13="","",VLOOKUP(C13,県連専用触らないで下さい!L$3:M$7,2,FALSE))</f>
        <v/>
      </c>
      <c r="L13" s="53" t="str">
        <f t="shared" si="0"/>
        <v/>
      </c>
      <c r="M13" s="87" t="str">
        <f>IF($O13=1,RIGHT(最初に①合格者名簿を作成!K22,7),"")</f>
        <v/>
      </c>
      <c r="N13" s="87" t="str">
        <f>IF($O13=1,RIGHT(最初に①合格者名簿を作成!L22,7),"")</f>
        <v/>
      </c>
      <c r="O13" s="52"/>
    </row>
    <row r="14" spans="1:17" x14ac:dyDescent="0.4">
      <c r="A14" s="85">
        <v>8</v>
      </c>
      <c r="B14" s="86"/>
      <c r="C14" s="86"/>
      <c r="D14" s="53"/>
      <c r="E14" s="53"/>
      <c r="F14" s="53"/>
      <c r="G14" s="53"/>
      <c r="H14" s="53"/>
      <c r="I14" s="93"/>
      <c r="J14" s="87"/>
      <c r="K14" s="92" t="str">
        <f>IF(C14="","",VLOOKUP(C14,県連専用触らないで下さい!L$3:M$7,2,FALSE))</f>
        <v/>
      </c>
      <c r="L14" s="53" t="str">
        <f t="shared" si="0"/>
        <v/>
      </c>
      <c r="M14" s="87" t="str">
        <f>IF($O14=1,RIGHT(最初に①合格者名簿を作成!K23,7),"")</f>
        <v/>
      </c>
      <c r="N14" s="87" t="str">
        <f>IF($O14=1,RIGHT(最初に①合格者名簿を作成!L23,7),"")</f>
        <v/>
      </c>
      <c r="O14" s="52"/>
    </row>
    <row r="15" spans="1:17" x14ac:dyDescent="0.4">
      <c r="A15" s="85">
        <v>9</v>
      </c>
      <c r="B15" s="86"/>
      <c r="C15" s="86"/>
      <c r="D15" s="53"/>
      <c r="E15" s="53"/>
      <c r="F15" s="53"/>
      <c r="G15" s="53"/>
      <c r="H15" s="53"/>
      <c r="I15" s="93"/>
      <c r="J15" s="87"/>
      <c r="K15" s="92" t="str">
        <f>IF(C15="","",VLOOKUP(C15,県連専用触らないで下さい!L$3:M$7,2,FALSE))</f>
        <v/>
      </c>
      <c r="L15" s="53" t="str">
        <f t="shared" si="0"/>
        <v/>
      </c>
      <c r="M15" s="87" t="str">
        <f>IF($O15=1,RIGHT(最初に①合格者名簿を作成!K24,7),"")</f>
        <v/>
      </c>
      <c r="N15" s="87" t="str">
        <f>IF($O15=1,RIGHT(最初に①合格者名簿を作成!L24,7),"")</f>
        <v/>
      </c>
      <c r="O15" s="52"/>
    </row>
    <row r="16" spans="1:17" x14ac:dyDescent="0.4">
      <c r="A16" s="85">
        <v>10</v>
      </c>
      <c r="B16" s="86"/>
      <c r="C16" s="86"/>
      <c r="D16" s="53"/>
      <c r="E16" s="53"/>
      <c r="F16" s="53"/>
      <c r="G16" s="53"/>
      <c r="H16" s="53"/>
      <c r="I16" s="93"/>
      <c r="J16" s="87"/>
      <c r="K16" s="92" t="str">
        <f>IF(C16="","",VLOOKUP(C16,県連専用触らないで下さい!L$3:M$7,2,FALSE))</f>
        <v/>
      </c>
      <c r="L16" s="53" t="str">
        <f t="shared" si="0"/>
        <v/>
      </c>
      <c r="M16" s="87" t="str">
        <f>IF($O16=1,RIGHT(最初に①合格者名簿を作成!K25,7),"")</f>
        <v/>
      </c>
      <c r="N16" s="87" t="str">
        <f>IF($O16=1,RIGHT(最初に①合格者名簿を作成!L25,7),"")</f>
        <v/>
      </c>
      <c r="O16" s="52"/>
    </row>
    <row r="17" spans="1:15" x14ac:dyDescent="0.4">
      <c r="A17" s="85">
        <v>11</v>
      </c>
      <c r="B17" s="86"/>
      <c r="C17" s="86"/>
      <c r="D17" s="53"/>
      <c r="E17" s="53"/>
      <c r="F17" s="53"/>
      <c r="G17" s="53"/>
      <c r="H17" s="53"/>
      <c r="I17" s="93"/>
      <c r="J17" s="87"/>
      <c r="K17" s="92" t="str">
        <f>IF(C17="","",VLOOKUP(C17,県連専用触らないで下さい!L$3:M$7,2,FALSE))</f>
        <v/>
      </c>
      <c r="L17" s="53" t="str">
        <f t="shared" si="0"/>
        <v/>
      </c>
      <c r="M17" s="87" t="str">
        <f>IF($O17=1,RIGHT(最初に①合格者名簿を作成!K26,7),"")</f>
        <v/>
      </c>
      <c r="N17" s="87" t="str">
        <f>IF($O17=1,RIGHT(最初に①合格者名簿を作成!L26,7),"")</f>
        <v/>
      </c>
      <c r="O17" s="52"/>
    </row>
    <row r="18" spans="1:15" x14ac:dyDescent="0.4">
      <c r="A18" s="85">
        <v>12</v>
      </c>
      <c r="B18" s="86"/>
      <c r="C18" s="86"/>
      <c r="D18" s="53"/>
      <c r="E18" s="53"/>
      <c r="F18" s="53"/>
      <c r="G18" s="53"/>
      <c r="H18" s="53"/>
      <c r="I18" s="93"/>
      <c r="J18" s="87"/>
      <c r="K18" s="92" t="str">
        <f>IF(C18="","",VLOOKUP(C18,県連専用触らないで下さい!L$3:M$7,2,FALSE))</f>
        <v/>
      </c>
      <c r="L18" s="53" t="str">
        <f t="shared" si="0"/>
        <v/>
      </c>
      <c r="M18" s="87" t="str">
        <f>IF($O18=1,RIGHT(最初に①合格者名簿を作成!K27,7),"")</f>
        <v/>
      </c>
      <c r="N18" s="87" t="str">
        <f>IF($O18=1,RIGHT(最初に①合格者名簿を作成!L27,7),"")</f>
        <v/>
      </c>
      <c r="O18" s="52"/>
    </row>
    <row r="19" spans="1:15" x14ac:dyDescent="0.4">
      <c r="A19" s="85">
        <v>13</v>
      </c>
      <c r="B19" s="86"/>
      <c r="C19" s="86"/>
      <c r="D19" s="53"/>
      <c r="E19" s="53"/>
      <c r="F19" s="53"/>
      <c r="G19" s="53"/>
      <c r="H19" s="53"/>
      <c r="I19" s="93"/>
      <c r="J19" s="87"/>
      <c r="K19" s="92" t="str">
        <f>IF(C19="","",VLOOKUP(C19,県連専用触らないで下さい!L$3:M$7,2,FALSE))</f>
        <v/>
      </c>
      <c r="L19" s="53" t="str">
        <f t="shared" si="0"/>
        <v/>
      </c>
      <c r="M19" s="87" t="str">
        <f>IF($O19=1,RIGHT(最初に①合格者名簿を作成!K28,7),"")</f>
        <v/>
      </c>
      <c r="N19" s="87" t="str">
        <f>IF($O19=1,RIGHT(最初に①合格者名簿を作成!L28,7),"")</f>
        <v/>
      </c>
      <c r="O19" s="52"/>
    </row>
    <row r="20" spans="1:15" x14ac:dyDescent="0.4">
      <c r="A20" s="85">
        <v>14</v>
      </c>
      <c r="B20" s="86"/>
      <c r="C20" s="86"/>
      <c r="D20" s="53"/>
      <c r="E20" s="53"/>
      <c r="F20" s="53"/>
      <c r="G20" s="53"/>
      <c r="H20" s="53"/>
      <c r="I20" s="93"/>
      <c r="J20" s="87"/>
      <c r="K20" s="92" t="str">
        <f>IF(C20="","",VLOOKUP(C20,県連専用触らないで下さい!L$3:M$7,2,FALSE))</f>
        <v/>
      </c>
      <c r="L20" s="53" t="str">
        <f t="shared" si="0"/>
        <v/>
      </c>
      <c r="M20" s="87" t="str">
        <f>IF($O20=1,RIGHT(最初に①合格者名簿を作成!K29,7),"")</f>
        <v/>
      </c>
      <c r="N20" s="87" t="str">
        <f>IF($O20=1,RIGHT(最初に①合格者名簿を作成!L29,7),"")</f>
        <v/>
      </c>
      <c r="O20" s="52"/>
    </row>
    <row r="21" spans="1:15" x14ac:dyDescent="0.4">
      <c r="A21" s="85">
        <v>15</v>
      </c>
      <c r="B21" s="86"/>
      <c r="C21" s="86"/>
      <c r="D21" s="53"/>
      <c r="E21" s="53"/>
      <c r="F21" s="53"/>
      <c r="G21" s="53"/>
      <c r="H21" s="53"/>
      <c r="I21" s="93"/>
      <c r="J21" s="87"/>
      <c r="K21" s="92" t="str">
        <f>IF(C21="","",VLOOKUP(C21,県連専用触らないで下さい!L$3:M$7,2,FALSE))</f>
        <v/>
      </c>
      <c r="L21" s="53" t="str">
        <f t="shared" si="0"/>
        <v/>
      </c>
      <c r="M21" s="87" t="str">
        <f>IF($O21=1,RIGHT(最初に①合格者名簿を作成!K30,7),"")</f>
        <v/>
      </c>
      <c r="N21" s="87" t="str">
        <f>IF($O21=1,RIGHT(最初に①合格者名簿を作成!L30,7),"")</f>
        <v/>
      </c>
      <c r="O21" s="52"/>
    </row>
    <row r="22" spans="1:15" x14ac:dyDescent="0.4">
      <c r="A22" s="85">
        <v>16</v>
      </c>
      <c r="B22" s="86"/>
      <c r="C22" s="86"/>
      <c r="D22" s="53"/>
      <c r="E22" s="53"/>
      <c r="F22" s="53"/>
      <c r="G22" s="53"/>
      <c r="H22" s="53"/>
      <c r="I22" s="93"/>
      <c r="J22" s="87"/>
      <c r="K22" s="92" t="str">
        <f>IF(C22="","",VLOOKUP(C22,県連専用触らないで下さい!L$3:M$7,2,FALSE))</f>
        <v/>
      </c>
      <c r="L22" s="53" t="str">
        <f t="shared" si="0"/>
        <v/>
      </c>
      <c r="M22" s="87" t="str">
        <f>IF($O22=1,RIGHT(最初に①合格者名簿を作成!K31,7),"")</f>
        <v/>
      </c>
      <c r="N22" s="87" t="str">
        <f>IF($O22=1,RIGHT(最初に①合格者名簿を作成!L31,7),"")</f>
        <v/>
      </c>
      <c r="O22" s="52"/>
    </row>
    <row r="23" spans="1:15" x14ac:dyDescent="0.4">
      <c r="A23" s="85">
        <v>17</v>
      </c>
      <c r="B23" s="86"/>
      <c r="C23" s="86"/>
      <c r="D23" s="53"/>
      <c r="E23" s="53"/>
      <c r="F23" s="53"/>
      <c r="G23" s="53"/>
      <c r="H23" s="53"/>
      <c r="I23" s="93"/>
      <c r="J23" s="87"/>
      <c r="K23" s="92" t="str">
        <f>IF(C23="","",VLOOKUP(C23,県連専用触らないで下さい!L$3:M$7,2,FALSE))</f>
        <v/>
      </c>
      <c r="L23" s="53" t="str">
        <f t="shared" si="0"/>
        <v/>
      </c>
      <c r="M23" s="87" t="str">
        <f>IF($O23=1,RIGHT(最初に①合格者名簿を作成!K32,7),"")</f>
        <v/>
      </c>
      <c r="N23" s="87" t="str">
        <f>IF($O23=1,RIGHT(最初に①合格者名簿を作成!L32,7),"")</f>
        <v/>
      </c>
      <c r="O23" s="52"/>
    </row>
    <row r="24" spans="1:15" x14ac:dyDescent="0.4">
      <c r="A24" s="85">
        <v>18</v>
      </c>
      <c r="B24" s="86"/>
      <c r="C24" s="86"/>
      <c r="D24" s="53"/>
      <c r="E24" s="53"/>
      <c r="F24" s="53"/>
      <c r="G24" s="53"/>
      <c r="H24" s="53"/>
      <c r="I24" s="93"/>
      <c r="J24" s="87"/>
      <c r="K24" s="92" t="str">
        <f>IF(C24="","",VLOOKUP(C24,県連専用触らないで下さい!L$3:M$7,2,FALSE))</f>
        <v/>
      </c>
      <c r="L24" s="53" t="str">
        <f t="shared" si="0"/>
        <v/>
      </c>
      <c r="M24" s="87" t="str">
        <f>IF($O24=1,RIGHT(最初に①合格者名簿を作成!K33,7),"")</f>
        <v/>
      </c>
      <c r="N24" s="87" t="str">
        <f>IF($O24=1,RIGHT(最初に①合格者名簿を作成!L33,7),"")</f>
        <v/>
      </c>
      <c r="O24" s="52"/>
    </row>
    <row r="25" spans="1:15" x14ac:dyDescent="0.4">
      <c r="A25" s="85">
        <v>19</v>
      </c>
      <c r="B25" s="86"/>
      <c r="C25" s="86"/>
      <c r="D25" s="53"/>
      <c r="E25" s="53"/>
      <c r="F25" s="53"/>
      <c r="G25" s="53"/>
      <c r="H25" s="53"/>
      <c r="I25" s="93"/>
      <c r="J25" s="87"/>
      <c r="K25" s="92" t="str">
        <f>IF(C25="","",VLOOKUP(C25,県連専用触らないで下さい!L$3:M$7,2,FALSE))</f>
        <v/>
      </c>
      <c r="L25" s="53" t="str">
        <f t="shared" si="0"/>
        <v/>
      </c>
      <c r="M25" s="87" t="str">
        <f>IF($O25=1,RIGHT(最初に①合格者名簿を作成!K34,7),"")</f>
        <v/>
      </c>
      <c r="N25" s="87" t="str">
        <f>IF($O25=1,RIGHT(最初に①合格者名簿を作成!L34,7),"")</f>
        <v/>
      </c>
      <c r="O25" s="52"/>
    </row>
    <row r="26" spans="1:15" x14ac:dyDescent="0.4">
      <c r="A26" s="85">
        <v>20</v>
      </c>
      <c r="B26" s="86"/>
      <c r="C26" s="86"/>
      <c r="D26" s="53"/>
      <c r="E26" s="53"/>
      <c r="F26" s="53"/>
      <c r="G26" s="53"/>
      <c r="H26" s="53"/>
      <c r="I26" s="93"/>
      <c r="J26" s="87"/>
      <c r="K26" s="92" t="str">
        <f>IF(C26="","",VLOOKUP(C26,県連専用触らないで下さい!L$3:M$7,2,FALSE))</f>
        <v/>
      </c>
      <c r="L26" s="53" t="str">
        <f t="shared" si="0"/>
        <v/>
      </c>
      <c r="M26" s="87" t="str">
        <f>IF($O26=1,RIGHT(最初に①合格者名簿を作成!K35,7),"")</f>
        <v/>
      </c>
      <c r="N26" s="87" t="str">
        <f>IF($O26=1,RIGHT(最初に①合格者名簿を作成!L35,7),"")</f>
        <v/>
      </c>
      <c r="O26" s="52"/>
    </row>
    <row r="27" spans="1:15" x14ac:dyDescent="0.4">
      <c r="A27" s="85">
        <v>21</v>
      </c>
      <c r="B27" s="86"/>
      <c r="C27" s="86"/>
      <c r="D27" s="53"/>
      <c r="E27" s="53"/>
      <c r="F27" s="53"/>
      <c r="G27" s="53"/>
      <c r="H27" s="53"/>
      <c r="I27" s="93"/>
      <c r="J27" s="87"/>
      <c r="K27" s="92" t="str">
        <f>IF(C27="","",VLOOKUP(C27,県連専用触らないで下さい!L$3:M$7,2,FALSE))</f>
        <v/>
      </c>
      <c r="L27" s="53" t="str">
        <f t="shared" si="0"/>
        <v/>
      </c>
      <c r="M27" s="87" t="str">
        <f>IF($O27=1,RIGHT(最初に①合格者名簿を作成!K36,7),"")</f>
        <v/>
      </c>
      <c r="N27" s="87" t="str">
        <f>IF($O27=1,RIGHT(最初に①合格者名簿を作成!L36,7),"")</f>
        <v/>
      </c>
      <c r="O27" s="52"/>
    </row>
    <row r="28" spans="1:15" x14ac:dyDescent="0.4">
      <c r="A28" s="85">
        <v>22</v>
      </c>
      <c r="B28" s="86"/>
      <c r="C28" s="86"/>
      <c r="D28" s="53"/>
      <c r="E28" s="53"/>
      <c r="F28" s="53"/>
      <c r="G28" s="53"/>
      <c r="H28" s="53"/>
      <c r="I28" s="93"/>
      <c r="J28" s="87"/>
      <c r="K28" s="92" t="str">
        <f>IF(C28="","",VLOOKUP(C28,県連専用触らないで下さい!L$3:M$7,2,FALSE))</f>
        <v/>
      </c>
      <c r="L28" s="53" t="str">
        <f t="shared" si="0"/>
        <v/>
      </c>
      <c r="M28" s="87" t="str">
        <f>IF($O28=1,RIGHT(最初に①合格者名簿を作成!K37,7),"")</f>
        <v/>
      </c>
      <c r="N28" s="87" t="str">
        <f>IF($O28=1,RIGHT(最初に①合格者名簿を作成!L37,7),"")</f>
        <v/>
      </c>
      <c r="O28" s="52"/>
    </row>
    <row r="29" spans="1:15" x14ac:dyDescent="0.4">
      <c r="A29" s="85">
        <v>23</v>
      </c>
      <c r="B29" s="86"/>
      <c r="C29" s="86"/>
      <c r="D29" s="53"/>
      <c r="E29" s="53"/>
      <c r="F29" s="53"/>
      <c r="G29" s="53"/>
      <c r="H29" s="53"/>
      <c r="I29" s="93"/>
      <c r="J29" s="87"/>
      <c r="K29" s="92" t="str">
        <f>IF(C29="","",VLOOKUP(C29,県連専用触らないで下さい!L$3:M$7,2,FALSE))</f>
        <v/>
      </c>
      <c r="L29" s="53" t="str">
        <f t="shared" si="0"/>
        <v/>
      </c>
      <c r="M29" s="87" t="str">
        <f>IF($O29=1,RIGHT(最初に①合格者名簿を作成!K38,7),"")</f>
        <v/>
      </c>
      <c r="N29" s="87" t="str">
        <f>IF($O29=1,RIGHT(最初に①合格者名簿を作成!L38,7),"")</f>
        <v/>
      </c>
      <c r="O29" s="52"/>
    </row>
    <row r="30" spans="1:15" x14ac:dyDescent="0.4">
      <c r="A30" s="85">
        <v>24</v>
      </c>
      <c r="B30" s="86"/>
      <c r="C30" s="86"/>
      <c r="D30" s="53"/>
      <c r="E30" s="53"/>
      <c r="F30" s="53"/>
      <c r="G30" s="53"/>
      <c r="H30" s="53"/>
      <c r="I30" s="93"/>
      <c r="J30" s="87"/>
      <c r="K30" s="92" t="str">
        <f>IF(C30="","",VLOOKUP(C30,県連専用触らないで下さい!L$3:M$7,2,FALSE))</f>
        <v/>
      </c>
      <c r="L30" s="53" t="str">
        <f t="shared" si="0"/>
        <v/>
      </c>
      <c r="M30" s="87" t="str">
        <f>IF($O30=1,RIGHT(最初に①合格者名簿を作成!K39,7),"")</f>
        <v/>
      </c>
      <c r="N30" s="87" t="str">
        <f>IF($O30=1,RIGHT(最初に①合格者名簿を作成!L39,7),"")</f>
        <v/>
      </c>
      <c r="O30" s="52"/>
    </row>
    <row r="31" spans="1:15" x14ac:dyDescent="0.4">
      <c r="A31" s="85">
        <v>25</v>
      </c>
      <c r="B31" s="86"/>
      <c r="C31" s="86"/>
      <c r="D31" s="53"/>
      <c r="E31" s="53"/>
      <c r="F31" s="53"/>
      <c r="G31" s="53"/>
      <c r="H31" s="53"/>
      <c r="I31" s="93"/>
      <c r="J31" s="87"/>
      <c r="K31" s="92" t="str">
        <f>IF(C31="","",VLOOKUP(C31,県連専用触らないで下さい!L$3:M$7,2,FALSE))</f>
        <v/>
      </c>
      <c r="L31" s="53" t="str">
        <f t="shared" si="0"/>
        <v/>
      </c>
      <c r="M31" s="87" t="str">
        <f>IF($O31=1,RIGHT(最初に①合格者名簿を作成!K40,7),"")</f>
        <v/>
      </c>
      <c r="N31" s="87" t="str">
        <f>IF($O31=1,RIGHT(最初に①合格者名簿を作成!L40,7),"")</f>
        <v/>
      </c>
      <c r="O31" s="52"/>
    </row>
    <row r="32" spans="1:15" x14ac:dyDescent="0.4">
      <c r="A32" s="85">
        <v>26</v>
      </c>
      <c r="B32" s="86"/>
      <c r="C32" s="86"/>
      <c r="D32" s="53"/>
      <c r="E32" s="53"/>
      <c r="F32" s="53"/>
      <c r="G32" s="53"/>
      <c r="H32" s="53"/>
      <c r="I32" s="93"/>
      <c r="J32" s="87"/>
      <c r="K32" s="92" t="str">
        <f>IF(C32="","",VLOOKUP(C32,県連専用触らないで下さい!L$3:M$7,2,FALSE))</f>
        <v/>
      </c>
      <c r="L32" s="53" t="str">
        <f t="shared" si="0"/>
        <v/>
      </c>
      <c r="M32" s="87" t="str">
        <f>IF($O32=1,RIGHT(最初に①合格者名簿を作成!K41,7),"")</f>
        <v/>
      </c>
      <c r="N32" s="87" t="str">
        <f>IF($O32=1,RIGHT(最初に①合格者名簿を作成!L41,7),"")</f>
        <v/>
      </c>
      <c r="O32" s="52"/>
    </row>
    <row r="33" spans="1:15" x14ac:dyDescent="0.4">
      <c r="A33" s="85">
        <v>27</v>
      </c>
      <c r="B33" s="86"/>
      <c r="C33" s="86"/>
      <c r="D33" s="53"/>
      <c r="E33" s="53"/>
      <c r="F33" s="53"/>
      <c r="G33" s="53"/>
      <c r="H33" s="53"/>
      <c r="I33" s="93"/>
      <c r="J33" s="87"/>
      <c r="K33" s="92" t="str">
        <f>IF(C33="","",VLOOKUP(C33,県連専用触らないで下さい!L$3:M$7,2,FALSE))</f>
        <v/>
      </c>
      <c r="L33" s="53" t="str">
        <f t="shared" si="0"/>
        <v/>
      </c>
      <c r="M33" s="87" t="str">
        <f>IF($O33=1,RIGHT(最初に①合格者名簿を作成!K42,7),"")</f>
        <v/>
      </c>
      <c r="N33" s="87" t="str">
        <f>IF($O33=1,RIGHT(最初に①合格者名簿を作成!L42,7),"")</f>
        <v/>
      </c>
      <c r="O33" s="52"/>
    </row>
    <row r="34" spans="1:15" x14ac:dyDescent="0.4">
      <c r="A34" s="85">
        <v>28</v>
      </c>
      <c r="B34" s="86"/>
      <c r="C34" s="86"/>
      <c r="D34" s="53"/>
      <c r="E34" s="53"/>
      <c r="F34" s="53"/>
      <c r="G34" s="53"/>
      <c r="H34" s="53"/>
      <c r="I34" s="93"/>
      <c r="J34" s="87"/>
      <c r="K34" s="92" t="str">
        <f>IF(C34="","",VLOOKUP(C34,県連専用触らないで下さい!L$3:M$7,2,FALSE))</f>
        <v/>
      </c>
      <c r="L34" s="53" t="str">
        <f t="shared" si="0"/>
        <v/>
      </c>
      <c r="M34" s="87" t="str">
        <f>IF($O34=1,RIGHT(最初に①合格者名簿を作成!K43,7),"")</f>
        <v/>
      </c>
      <c r="N34" s="87" t="str">
        <f>IF($O34=1,RIGHT(最初に①合格者名簿を作成!L43,7),"")</f>
        <v/>
      </c>
      <c r="O34" s="52"/>
    </row>
    <row r="35" spans="1:15" x14ac:dyDescent="0.4">
      <c r="A35" s="85">
        <v>29</v>
      </c>
      <c r="B35" s="86"/>
      <c r="C35" s="86"/>
      <c r="D35" s="53"/>
      <c r="E35" s="53"/>
      <c r="F35" s="53"/>
      <c r="G35" s="53"/>
      <c r="H35" s="53"/>
      <c r="I35" s="93"/>
      <c r="J35" s="87"/>
      <c r="K35" s="92" t="str">
        <f>IF(C35="","",VLOOKUP(C35,県連専用触らないで下さい!L$3:M$7,2,FALSE))</f>
        <v/>
      </c>
      <c r="L35" s="53" t="str">
        <f t="shared" si="0"/>
        <v/>
      </c>
      <c r="M35" s="87" t="str">
        <f>IF($O35=1,RIGHT(最初に①合格者名簿を作成!K44,7),"")</f>
        <v/>
      </c>
      <c r="N35" s="87" t="str">
        <f>IF($O35=1,RIGHT(最初に①合格者名簿を作成!L44,7),"")</f>
        <v/>
      </c>
      <c r="O35" s="52"/>
    </row>
    <row r="36" spans="1:15" ht="16.5" thickBot="1" x14ac:dyDescent="0.45">
      <c r="A36" s="85">
        <v>30</v>
      </c>
      <c r="B36" s="86"/>
      <c r="C36" s="86"/>
      <c r="D36" s="53"/>
      <c r="E36" s="53"/>
      <c r="F36" s="53"/>
      <c r="G36" s="53"/>
      <c r="H36" s="53"/>
      <c r="I36" s="93"/>
      <c r="J36" s="87"/>
      <c r="K36" s="99" t="str">
        <f>IF(C36="","",VLOOKUP(C36,県連専用触らないで下さい!L$3:M$7,2,FALSE))</f>
        <v/>
      </c>
      <c r="L36" s="53" t="str">
        <f t="shared" si="0"/>
        <v/>
      </c>
      <c r="M36" s="87" t="str">
        <f>IF($O36=1,RIGHT(最初に①合格者名簿を作成!K115,7),"")</f>
        <v/>
      </c>
      <c r="N36" s="87" t="str">
        <f>IF($O36=1,RIGHT(最初に①合格者名簿を作成!L115,7),"")</f>
        <v/>
      </c>
      <c r="O36" s="52"/>
    </row>
    <row r="37" spans="1:15" ht="16.5" thickBot="1" x14ac:dyDescent="0.45">
      <c r="J37" s="98" t="s">
        <v>152</v>
      </c>
      <c r="K37" s="100">
        <f>SUM(K7:K36)</f>
        <v>0</v>
      </c>
    </row>
  </sheetData>
  <mergeCells count="4">
    <mergeCell ref="B2:N2"/>
    <mergeCell ref="C3:C5"/>
    <mergeCell ref="B4:B5"/>
    <mergeCell ref="A1:N1"/>
  </mergeCells>
  <phoneticPr fontId="1"/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AF448F1-8745-4FFF-9B73-300C2ED5706B}">
          <x14:formula1>
            <xm:f>県連専用触らないで下さい!$K$3:$K$4</xm:f>
          </x14:formula1>
          <xm:sqref>B7:B36</xm:sqref>
        </x14:dataValidation>
        <x14:dataValidation type="list" allowBlank="1" showInputMessage="1" showErrorMessage="1" xr:uid="{126A17DD-0273-4695-8AE5-9DDD6D918110}">
          <x14:formula1>
            <xm:f>県連専用触らないで下さい!$L$3:$L$7</xm:f>
          </x14:formula1>
          <xm:sqref>C7:C36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AB862-4CD8-44A9-BD30-DCD79F4B9443}">
  <dimension ref="A1:U41"/>
  <sheetViews>
    <sheetView workbookViewId="0">
      <selection activeCell="U24" sqref="U24"/>
    </sheetView>
  </sheetViews>
  <sheetFormatPr defaultColWidth="9" defaultRowHeight="13.5" x14ac:dyDescent="0.15"/>
  <cols>
    <col min="1" max="3" width="4.125" style="1" customWidth="1"/>
    <col min="4" max="15" width="4.875" style="1" customWidth="1"/>
    <col min="16" max="16" width="3.5" style="1" bestFit="1" customWidth="1"/>
    <col min="17" max="17" width="6.125" style="1" customWidth="1"/>
    <col min="18" max="18" width="3.375" style="1" bestFit="1" customWidth="1"/>
    <col min="19" max="19" width="14.75" style="1" customWidth="1"/>
    <col min="20" max="16384" width="9" style="1"/>
  </cols>
  <sheetData>
    <row r="1" spans="1:20" s="56" customFormat="1" ht="24.75" customHeight="1" x14ac:dyDescent="0.4">
      <c r="A1" s="70" t="s">
        <v>148</v>
      </c>
    </row>
    <row r="2" spans="1:20" s="66" customFormat="1" ht="24" customHeight="1" x14ac:dyDescent="0.2">
      <c r="A2" s="174" t="s">
        <v>158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</row>
    <row r="3" spans="1:20" ht="6" customHeight="1" thickBot="1" x14ac:dyDescent="0.2"/>
    <row r="4" spans="1:20" ht="18" customHeight="1" thickBot="1" x14ac:dyDescent="0.2">
      <c r="A4" s="166" t="s">
        <v>80</v>
      </c>
      <c r="B4" s="166"/>
      <c r="C4" s="166"/>
      <c r="D4" s="166">
        <f>最初に①合格者名簿を作成!C4</f>
        <v>0</v>
      </c>
      <c r="E4" s="166"/>
      <c r="F4" s="166"/>
      <c r="G4" s="166"/>
      <c r="H4" s="166"/>
      <c r="I4" s="166"/>
      <c r="J4" s="166"/>
      <c r="K4" s="166"/>
      <c r="L4" s="166"/>
      <c r="N4" s="161" t="s">
        <v>84</v>
      </c>
      <c r="O4" s="161"/>
      <c r="P4" s="162"/>
      <c r="Q4" s="155"/>
      <c r="R4" s="156"/>
      <c r="S4" s="157"/>
    </row>
    <row r="5" spans="1:20" ht="18" customHeight="1" thickBot="1" x14ac:dyDescent="0.2">
      <c r="A5" s="166" t="s">
        <v>81</v>
      </c>
      <c r="B5" s="166"/>
      <c r="C5" s="166"/>
      <c r="D5" s="221">
        <f>最初に①合格者名簿を作成!C5</f>
        <v>0</v>
      </c>
      <c r="E5" s="221"/>
      <c r="F5" s="221"/>
      <c r="G5" s="221"/>
      <c r="H5" s="221"/>
      <c r="I5" s="221"/>
      <c r="J5" s="221"/>
      <c r="K5" s="221"/>
      <c r="L5" s="221"/>
      <c r="N5" s="163" t="s">
        <v>11</v>
      </c>
      <c r="O5" s="163"/>
      <c r="P5" s="164"/>
      <c r="Q5" s="158"/>
      <c r="R5" s="159"/>
      <c r="S5" s="160"/>
    </row>
    <row r="6" spans="1:20" ht="18" customHeight="1" x14ac:dyDescent="0.15">
      <c r="A6" s="166" t="s">
        <v>82</v>
      </c>
      <c r="B6" s="166"/>
      <c r="C6" s="166"/>
      <c r="D6" s="166">
        <f>最初に①合格者名簿を作成!C6</f>
        <v>0</v>
      </c>
      <c r="E6" s="166"/>
      <c r="F6" s="166"/>
      <c r="G6" s="166"/>
      <c r="H6" s="166"/>
      <c r="I6" s="166"/>
      <c r="J6" s="166"/>
      <c r="K6" s="166"/>
      <c r="L6" s="166"/>
      <c r="N6" s="48" t="s">
        <v>162</v>
      </c>
    </row>
    <row r="7" spans="1:20" ht="18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4"/>
    </row>
    <row r="8" spans="1:20" ht="18" customHeight="1" x14ac:dyDescent="0.15">
      <c r="A8" s="5" t="s">
        <v>13</v>
      </c>
      <c r="B8" s="6"/>
      <c r="C8" s="6"/>
      <c r="D8" s="7"/>
      <c r="E8" s="7"/>
      <c r="F8" s="7"/>
      <c r="G8" s="7"/>
      <c r="H8" s="7"/>
      <c r="I8" s="7"/>
      <c r="J8" s="7"/>
      <c r="K8" s="7"/>
      <c r="L8" s="7"/>
      <c r="M8" s="8"/>
      <c r="N8" s="8"/>
      <c r="O8" s="220" t="s">
        <v>149</v>
      </c>
      <c r="P8" s="220"/>
      <c r="Q8" s="220"/>
      <c r="R8" s="220"/>
      <c r="S8" s="220"/>
    </row>
    <row r="9" spans="1:20" ht="18" customHeight="1" x14ac:dyDescent="0.15">
      <c r="A9" s="210"/>
      <c r="B9" s="211"/>
      <c r="C9" s="212"/>
      <c r="D9" s="213" t="s">
        <v>110</v>
      </c>
      <c r="E9" s="214"/>
      <c r="F9" s="213" t="s">
        <v>111</v>
      </c>
      <c r="G9" s="214"/>
      <c r="H9" s="213" t="s">
        <v>112</v>
      </c>
      <c r="I9" s="214"/>
      <c r="J9" s="213" t="s">
        <v>113</v>
      </c>
      <c r="K9" s="214"/>
      <c r="L9" s="213" t="s">
        <v>114</v>
      </c>
      <c r="M9" s="214"/>
      <c r="N9" s="67"/>
      <c r="O9" s="220"/>
      <c r="P9" s="220"/>
      <c r="Q9" s="220"/>
      <c r="R9" s="220"/>
      <c r="S9" s="220"/>
    </row>
    <row r="10" spans="1:20" ht="18" customHeight="1" x14ac:dyDescent="0.15">
      <c r="A10" s="225" t="s">
        <v>14</v>
      </c>
      <c r="B10" s="153"/>
      <c r="C10" s="226"/>
      <c r="D10" s="215">
        <f>県連専用触らないで下さい!$F3</f>
        <v>2500</v>
      </c>
      <c r="E10" s="216"/>
      <c r="F10" s="215">
        <f>県連専用触らないで下さい!$F4</f>
        <v>2000</v>
      </c>
      <c r="G10" s="216"/>
      <c r="H10" s="215">
        <f>県連専用触らないで下さい!$F5</f>
        <v>1500</v>
      </c>
      <c r="I10" s="216"/>
      <c r="J10" s="215">
        <f>県連専用触らないで下さい!$F6</f>
        <v>1500</v>
      </c>
      <c r="K10" s="216"/>
      <c r="L10" s="215">
        <f>県連専用触らないで下さい!$F7</f>
        <v>1500</v>
      </c>
      <c r="M10" s="216"/>
      <c r="N10" s="68"/>
      <c r="O10" s="220"/>
      <c r="P10" s="220"/>
      <c r="Q10" s="220"/>
      <c r="R10" s="220"/>
      <c r="S10" s="220"/>
    </row>
    <row r="11" spans="1:20" s="7" customFormat="1" ht="18" customHeight="1" thickBot="1" x14ac:dyDescent="0.2">
      <c r="A11" s="167" t="s">
        <v>15</v>
      </c>
      <c r="B11" s="175"/>
      <c r="C11" s="199"/>
      <c r="D11" s="9" t="s">
        <v>16</v>
      </c>
      <c r="E11" s="9" t="s">
        <v>17</v>
      </c>
      <c r="F11" s="9" t="s">
        <v>16</v>
      </c>
      <c r="G11" s="9" t="s">
        <v>17</v>
      </c>
      <c r="H11" s="9" t="s">
        <v>16</v>
      </c>
      <c r="I11" s="9" t="s">
        <v>17</v>
      </c>
      <c r="J11" s="9" t="s">
        <v>16</v>
      </c>
      <c r="K11" s="9" t="s">
        <v>17</v>
      </c>
      <c r="L11" s="9" t="s">
        <v>18</v>
      </c>
      <c r="M11" s="9" t="s">
        <v>19</v>
      </c>
      <c r="N11" s="4"/>
      <c r="O11" s="4"/>
    </row>
    <row r="12" spans="1:20" s="4" customFormat="1" ht="18" customHeight="1" thickBot="1" x14ac:dyDescent="0.2">
      <c r="A12" s="167" t="s">
        <v>20</v>
      </c>
      <c r="B12" s="175"/>
      <c r="C12" s="176"/>
      <c r="D12" s="227"/>
      <c r="E12" s="228"/>
      <c r="F12" s="227"/>
      <c r="G12" s="228"/>
      <c r="H12" s="227"/>
      <c r="I12" s="228"/>
      <c r="J12" s="227"/>
      <c r="K12" s="228"/>
      <c r="L12" s="227"/>
      <c r="M12" s="229"/>
      <c r="N12" s="175"/>
      <c r="O12" s="175"/>
      <c r="P12" s="199"/>
      <c r="Q12" s="10"/>
      <c r="T12" s="7"/>
    </row>
    <row r="13" spans="1:20" s="13" customFormat="1" ht="18" customHeight="1" x14ac:dyDescent="0.4">
      <c r="A13" s="167" t="s">
        <v>21</v>
      </c>
      <c r="B13" s="175"/>
      <c r="C13" s="199"/>
      <c r="D13" s="191">
        <f>D12+E12</f>
        <v>0</v>
      </c>
      <c r="E13" s="192"/>
      <c r="F13" s="191">
        <f>F12+G12</f>
        <v>0</v>
      </c>
      <c r="G13" s="192"/>
      <c r="H13" s="191">
        <f>H12+I12</f>
        <v>0</v>
      </c>
      <c r="I13" s="192"/>
      <c r="J13" s="191">
        <f>J12+K12</f>
        <v>0</v>
      </c>
      <c r="K13" s="192"/>
      <c r="L13" s="191">
        <f>L12+M12</f>
        <v>0</v>
      </c>
      <c r="M13" s="192"/>
      <c r="N13" s="200">
        <f>SUM(D13:M13)</f>
        <v>0</v>
      </c>
      <c r="O13" s="201"/>
      <c r="P13" s="11" t="s">
        <v>22</v>
      </c>
      <c r="Q13" s="12"/>
    </row>
    <row r="14" spans="1:20" s="7" customFormat="1" ht="18" customHeight="1" x14ac:dyDescent="0.15">
      <c r="A14" s="167" t="s">
        <v>23</v>
      </c>
      <c r="B14" s="175"/>
      <c r="C14" s="199"/>
      <c r="D14" s="202">
        <f>D13*D10</f>
        <v>0</v>
      </c>
      <c r="E14" s="202"/>
      <c r="F14" s="202">
        <f>F13*F10</f>
        <v>0</v>
      </c>
      <c r="G14" s="202"/>
      <c r="H14" s="202">
        <f>H13*H10</f>
        <v>0</v>
      </c>
      <c r="I14" s="202"/>
      <c r="J14" s="202">
        <f>J13*J10</f>
        <v>0</v>
      </c>
      <c r="K14" s="202"/>
      <c r="L14" s="202">
        <f>L13*L10</f>
        <v>0</v>
      </c>
      <c r="M14" s="202"/>
      <c r="N14" s="222">
        <f>SUM(D14:M14)</f>
        <v>0</v>
      </c>
      <c r="O14" s="223"/>
      <c r="P14" s="14" t="s">
        <v>115</v>
      </c>
      <c r="Q14" s="12"/>
    </row>
    <row r="15" spans="1:20" s="7" customFormat="1" ht="18" customHeight="1" x14ac:dyDescent="0.15">
      <c r="D15" s="15"/>
      <c r="E15" s="15"/>
      <c r="F15" s="15"/>
      <c r="G15" s="15"/>
      <c r="H15" s="15"/>
      <c r="I15" s="18"/>
      <c r="J15" s="18"/>
      <c r="K15" s="54"/>
      <c r="L15" s="19"/>
      <c r="M15" s="19" t="s">
        <v>118</v>
      </c>
      <c r="N15" s="224">
        <f>N14*0.3</f>
        <v>0</v>
      </c>
      <c r="O15" s="224"/>
      <c r="P15" s="17" t="s">
        <v>116</v>
      </c>
      <c r="Q15" s="12"/>
    </row>
    <row r="16" spans="1:20" s="7" customFormat="1" ht="18" customHeight="1" x14ac:dyDescent="0.15">
      <c r="D16" s="15"/>
      <c r="E16" s="15"/>
      <c r="F16" s="15"/>
      <c r="G16" s="15"/>
      <c r="H16" s="15"/>
      <c r="I16" s="15"/>
      <c r="J16" s="15"/>
      <c r="K16" s="15"/>
      <c r="L16" s="16"/>
      <c r="M16" s="16" t="s">
        <v>25</v>
      </c>
      <c r="N16" s="224">
        <f>N14-N15</f>
        <v>0</v>
      </c>
      <c r="O16" s="224"/>
      <c r="P16" s="20" t="s">
        <v>117</v>
      </c>
      <c r="Q16" s="12"/>
    </row>
    <row r="17" spans="1:21" s="7" customFormat="1" ht="18" customHeight="1" x14ac:dyDescent="0.15">
      <c r="A17" s="5" t="s">
        <v>26</v>
      </c>
      <c r="B17" s="21"/>
      <c r="C17" s="21"/>
      <c r="D17" s="22"/>
      <c r="E17" s="22"/>
      <c r="F17" s="22"/>
      <c r="G17" s="22"/>
      <c r="H17" s="22"/>
      <c r="I17" s="22"/>
      <c r="J17" s="22"/>
      <c r="K17" s="22"/>
      <c r="L17" s="22"/>
      <c r="M17" s="23"/>
      <c r="N17" s="23"/>
      <c r="O17" s="23"/>
      <c r="P17" s="23"/>
      <c r="Q17" s="22"/>
      <c r="R17" s="22"/>
      <c r="S17" s="22"/>
    </row>
    <row r="18" spans="1:21" s="13" customFormat="1" ht="19.5" customHeight="1" x14ac:dyDescent="0.4">
      <c r="A18" s="204" t="s">
        <v>27</v>
      </c>
      <c r="B18" s="205"/>
      <c r="C18" s="205"/>
      <c r="D18" s="208" t="s">
        <v>28</v>
      </c>
      <c r="E18" s="166" t="s">
        <v>29</v>
      </c>
      <c r="F18" s="167"/>
      <c r="G18" s="203" t="s">
        <v>30</v>
      </c>
      <c r="H18" s="193" t="s">
        <v>31</v>
      </c>
      <c r="I18" s="194"/>
      <c r="J18" s="194"/>
      <c r="K18" s="194"/>
      <c r="L18" s="194"/>
      <c r="M18" s="194"/>
      <c r="N18" s="194"/>
      <c r="O18" s="194"/>
      <c r="P18" s="195"/>
      <c r="Q18" s="218" t="s">
        <v>32</v>
      </c>
      <c r="R18" s="218"/>
      <c r="S18" s="218"/>
    </row>
    <row r="19" spans="1:21" s="13" customFormat="1" ht="19.5" customHeight="1" thickBot="1" x14ac:dyDescent="0.45">
      <c r="A19" s="206"/>
      <c r="B19" s="207"/>
      <c r="C19" s="207"/>
      <c r="D19" s="209"/>
      <c r="E19" s="43" t="s">
        <v>6</v>
      </c>
      <c r="F19" s="44" t="s">
        <v>7</v>
      </c>
      <c r="G19" s="203"/>
      <c r="H19" s="196"/>
      <c r="I19" s="197"/>
      <c r="J19" s="197"/>
      <c r="K19" s="197"/>
      <c r="L19" s="197"/>
      <c r="M19" s="197"/>
      <c r="N19" s="197"/>
      <c r="O19" s="197"/>
      <c r="P19" s="198"/>
      <c r="Q19" s="218"/>
      <c r="R19" s="218"/>
      <c r="S19" s="218"/>
    </row>
    <row r="20" spans="1:21" s="25" customFormat="1" ht="18" customHeight="1" x14ac:dyDescent="0.15">
      <c r="A20" s="167" t="s">
        <v>33</v>
      </c>
      <c r="B20" s="175"/>
      <c r="C20" s="176"/>
      <c r="D20" s="230"/>
      <c r="E20" s="41">
        <f>県連専用触らないで下さい!B3</f>
        <v>0</v>
      </c>
      <c r="F20" s="42">
        <f>県連専用触らないで下さい!C3</f>
        <v>0</v>
      </c>
      <c r="G20" s="39">
        <f t="shared" ref="G20:G24" si="0">D20-E20-F20</f>
        <v>0</v>
      </c>
      <c r="H20" s="189">
        <f>県連専用触らないで下さい!G3</f>
        <v>3300</v>
      </c>
      <c r="I20" s="190"/>
      <c r="J20" s="190"/>
      <c r="K20" s="45" t="s">
        <v>34</v>
      </c>
      <c r="L20" s="40">
        <f t="shared" ref="L20:L24" si="1">E20+F20</f>
        <v>0</v>
      </c>
      <c r="M20" s="55" t="s">
        <v>35</v>
      </c>
      <c r="N20" s="173">
        <f t="shared" ref="N20:N24" si="2">H20*L20</f>
        <v>0</v>
      </c>
      <c r="O20" s="173"/>
      <c r="P20" s="14" t="s">
        <v>24</v>
      </c>
      <c r="Q20" s="219"/>
      <c r="R20" s="219"/>
      <c r="S20" s="219"/>
      <c r="T20" s="7">
        <f>IF(E20&lt;=D12,,1)</f>
        <v>0</v>
      </c>
      <c r="U20" s="7">
        <f>IF(F20&lt;=E12,,1)</f>
        <v>0</v>
      </c>
    </row>
    <row r="21" spans="1:21" s="7" customFormat="1" ht="18" customHeight="1" x14ac:dyDescent="0.15">
      <c r="A21" s="167" t="s">
        <v>36</v>
      </c>
      <c r="B21" s="175"/>
      <c r="C21" s="176"/>
      <c r="D21" s="231"/>
      <c r="E21" s="41">
        <f>県連専用触らないで下さい!B4</f>
        <v>0</v>
      </c>
      <c r="F21" s="42">
        <f>県連専用触らないで下さい!C4</f>
        <v>0</v>
      </c>
      <c r="G21" s="39">
        <f t="shared" si="0"/>
        <v>0</v>
      </c>
      <c r="H21" s="189">
        <f>県連専用触らないで下さい!G4</f>
        <v>2500</v>
      </c>
      <c r="I21" s="190"/>
      <c r="J21" s="190"/>
      <c r="K21" s="45" t="s">
        <v>34</v>
      </c>
      <c r="L21" s="40">
        <f t="shared" si="1"/>
        <v>0</v>
      </c>
      <c r="M21" s="55" t="s">
        <v>35</v>
      </c>
      <c r="N21" s="173">
        <f t="shared" si="2"/>
        <v>0</v>
      </c>
      <c r="O21" s="173"/>
      <c r="P21" s="14" t="s">
        <v>24</v>
      </c>
      <c r="Q21" s="219"/>
      <c r="R21" s="219"/>
      <c r="S21" s="219"/>
    </row>
    <row r="22" spans="1:21" s="7" customFormat="1" ht="18" customHeight="1" x14ac:dyDescent="0.15">
      <c r="A22" s="167" t="s">
        <v>37</v>
      </c>
      <c r="B22" s="175"/>
      <c r="C22" s="176"/>
      <c r="D22" s="231"/>
      <c r="E22" s="41">
        <f>県連専用触らないで下さい!B5</f>
        <v>0</v>
      </c>
      <c r="F22" s="42">
        <f>県連専用触らないで下さい!C5</f>
        <v>0</v>
      </c>
      <c r="G22" s="39">
        <f t="shared" si="0"/>
        <v>0</v>
      </c>
      <c r="H22" s="189">
        <f>県連専用触らないで下さい!G5</f>
        <v>2000</v>
      </c>
      <c r="I22" s="190"/>
      <c r="J22" s="190"/>
      <c r="K22" s="45" t="s">
        <v>34</v>
      </c>
      <c r="L22" s="40">
        <f t="shared" si="1"/>
        <v>0</v>
      </c>
      <c r="M22" s="55" t="s">
        <v>35</v>
      </c>
      <c r="N22" s="173">
        <f t="shared" si="2"/>
        <v>0</v>
      </c>
      <c r="O22" s="173"/>
      <c r="P22" s="14" t="s">
        <v>24</v>
      </c>
      <c r="Q22" s="219"/>
      <c r="R22" s="219"/>
      <c r="S22" s="219"/>
    </row>
    <row r="23" spans="1:21" s="7" customFormat="1" ht="18" customHeight="1" x14ac:dyDescent="0.15">
      <c r="A23" s="167" t="s">
        <v>38</v>
      </c>
      <c r="B23" s="175"/>
      <c r="C23" s="176"/>
      <c r="D23" s="231"/>
      <c r="E23" s="41">
        <f>県連専用触らないで下さい!B6</f>
        <v>0</v>
      </c>
      <c r="F23" s="42">
        <f>県連専用触らないで下さい!C6</f>
        <v>0</v>
      </c>
      <c r="G23" s="39">
        <f t="shared" si="0"/>
        <v>0</v>
      </c>
      <c r="H23" s="189">
        <f>県連専用触らないで下さい!G6</f>
        <v>1500</v>
      </c>
      <c r="I23" s="190"/>
      <c r="J23" s="190"/>
      <c r="K23" s="45" t="s">
        <v>34</v>
      </c>
      <c r="L23" s="40">
        <f t="shared" si="1"/>
        <v>0</v>
      </c>
      <c r="M23" s="55" t="s">
        <v>35</v>
      </c>
      <c r="N23" s="173">
        <f t="shared" si="2"/>
        <v>0</v>
      </c>
      <c r="O23" s="173"/>
      <c r="P23" s="14" t="s">
        <v>24</v>
      </c>
      <c r="Q23" s="219"/>
      <c r="R23" s="219"/>
      <c r="S23" s="219"/>
    </row>
    <row r="24" spans="1:21" s="7" customFormat="1" ht="18" customHeight="1" x14ac:dyDescent="0.15">
      <c r="A24" s="167" t="s">
        <v>39</v>
      </c>
      <c r="B24" s="175"/>
      <c r="C24" s="176"/>
      <c r="D24" s="231"/>
      <c r="E24" s="41">
        <f>県連専用触らないで下さい!B7</f>
        <v>0</v>
      </c>
      <c r="F24" s="42">
        <f>県連専用触らないで下さい!C7</f>
        <v>0</v>
      </c>
      <c r="G24" s="39">
        <f t="shared" si="0"/>
        <v>0</v>
      </c>
      <c r="H24" s="183">
        <f>県連専用触らないで下さい!G7</f>
        <v>1200</v>
      </c>
      <c r="I24" s="184"/>
      <c r="J24" s="184"/>
      <c r="K24" s="88" t="s">
        <v>34</v>
      </c>
      <c r="L24" s="89">
        <f t="shared" si="1"/>
        <v>0</v>
      </c>
      <c r="M24" s="81" t="s">
        <v>35</v>
      </c>
      <c r="N24" s="151">
        <f t="shared" si="2"/>
        <v>0</v>
      </c>
      <c r="O24" s="151"/>
      <c r="P24" s="90" t="s">
        <v>24</v>
      </c>
      <c r="Q24" s="219"/>
      <c r="R24" s="219"/>
      <c r="S24" s="219"/>
    </row>
    <row r="25" spans="1:21" s="7" customFormat="1" ht="18" customHeight="1" x14ac:dyDescent="0.15">
      <c r="A25" s="177" t="s">
        <v>40</v>
      </c>
      <c r="B25" s="178"/>
      <c r="C25" s="179"/>
      <c r="D25" s="232"/>
      <c r="E25" s="185"/>
      <c r="F25" s="186"/>
      <c r="G25" s="180">
        <f>D25-(L25+L26+L27)</f>
        <v>0</v>
      </c>
      <c r="H25" s="181" t="s">
        <v>106</v>
      </c>
      <c r="I25" s="182"/>
      <c r="J25" s="46">
        <f>県連専用触らないで下さい!I3</f>
        <v>3500</v>
      </c>
      <c r="K25" s="45" t="s">
        <v>34</v>
      </c>
      <c r="L25" s="40">
        <f>県連専用触らないで下さい!N3+県連専用触らないで下さい!N4</f>
        <v>0</v>
      </c>
      <c r="M25" s="55" t="s">
        <v>35</v>
      </c>
      <c r="N25" s="173">
        <f>J25*L25</f>
        <v>0</v>
      </c>
      <c r="O25" s="173"/>
      <c r="P25" s="14" t="s">
        <v>24</v>
      </c>
      <c r="Q25" s="217"/>
      <c r="R25" s="217"/>
      <c r="S25" s="217"/>
    </row>
    <row r="26" spans="1:21" s="7" customFormat="1" ht="18" customHeight="1" x14ac:dyDescent="0.15">
      <c r="A26" s="177"/>
      <c r="B26" s="178"/>
      <c r="C26" s="179"/>
      <c r="D26" s="233"/>
      <c r="E26" s="187"/>
      <c r="F26" s="188"/>
      <c r="G26" s="180"/>
      <c r="H26" s="181" t="s">
        <v>41</v>
      </c>
      <c r="I26" s="182"/>
      <c r="J26" s="46">
        <f>県連専用触らないで下さい!I4</f>
        <v>1500</v>
      </c>
      <c r="K26" s="45" t="s">
        <v>34</v>
      </c>
      <c r="L26" s="40">
        <f>県連専用触らないで下さい!N5</f>
        <v>0</v>
      </c>
      <c r="M26" s="55" t="s">
        <v>35</v>
      </c>
      <c r="N26" s="173">
        <f>J26*L26</f>
        <v>0</v>
      </c>
      <c r="O26" s="173"/>
      <c r="P26" s="14" t="s">
        <v>24</v>
      </c>
      <c r="Q26" s="217"/>
      <c r="R26" s="217"/>
      <c r="S26" s="217"/>
    </row>
    <row r="27" spans="1:21" s="7" customFormat="1" ht="18" customHeight="1" thickBot="1" x14ac:dyDescent="0.2">
      <c r="A27" s="177"/>
      <c r="B27" s="178"/>
      <c r="C27" s="179"/>
      <c r="D27" s="234"/>
      <c r="E27" s="187"/>
      <c r="F27" s="188"/>
      <c r="G27" s="180"/>
      <c r="H27" s="181" t="s">
        <v>42</v>
      </c>
      <c r="I27" s="182"/>
      <c r="J27" s="46">
        <f>県連専用触らないで下さい!I5</f>
        <v>500</v>
      </c>
      <c r="K27" s="45" t="s">
        <v>34</v>
      </c>
      <c r="L27" s="40">
        <f>県連専用触らないで下さい!N6+県連専用触らないで下さい!N7</f>
        <v>0</v>
      </c>
      <c r="M27" s="55" t="s">
        <v>35</v>
      </c>
      <c r="N27" s="173">
        <f>J27*L27</f>
        <v>0</v>
      </c>
      <c r="O27" s="173"/>
      <c r="P27" s="14" t="s">
        <v>24</v>
      </c>
      <c r="Q27" s="217"/>
      <c r="R27" s="217"/>
      <c r="S27" s="217"/>
    </row>
    <row r="28" spans="1:21" s="7" customFormat="1" ht="33" customHeight="1" thickBot="1" x14ac:dyDescent="0.2">
      <c r="A28" s="152" t="s">
        <v>43</v>
      </c>
      <c r="B28" s="153"/>
      <c r="C28" s="154"/>
      <c r="D28" s="235"/>
      <c r="E28" s="236"/>
      <c r="F28" s="237"/>
      <c r="G28" s="47">
        <f>D28-E28</f>
        <v>0</v>
      </c>
      <c r="H28" s="149"/>
      <c r="I28" s="150"/>
      <c r="J28" s="150"/>
      <c r="K28" s="150"/>
      <c r="L28" s="150"/>
      <c r="M28" s="150"/>
      <c r="N28" s="150"/>
      <c r="O28" s="150"/>
      <c r="P28" s="150"/>
      <c r="Q28" s="145"/>
      <c r="R28" s="146"/>
      <c r="S28" s="147"/>
    </row>
    <row r="29" spans="1:21" s="7" customFormat="1" ht="18" customHeight="1" thickBot="1" x14ac:dyDescent="0.2">
      <c r="J29" s="22"/>
      <c r="K29" s="22"/>
      <c r="L29" s="22"/>
      <c r="M29" s="26" t="s">
        <v>44</v>
      </c>
      <c r="N29" s="151">
        <f>SUM(N20:O27)</f>
        <v>0</v>
      </c>
      <c r="O29" s="151"/>
      <c r="P29" s="69" t="s">
        <v>24</v>
      </c>
      <c r="Q29" s="13" t="s">
        <v>119</v>
      </c>
    </row>
    <row r="30" spans="1:21" s="7" customFormat="1" ht="18" customHeight="1" thickBot="1" x14ac:dyDescent="0.2">
      <c r="K30" s="143" t="s">
        <v>45</v>
      </c>
      <c r="L30" s="144"/>
      <c r="M30" s="144"/>
      <c r="N30" s="168">
        <f>N16+N29</f>
        <v>0</v>
      </c>
      <c r="O30" s="169"/>
      <c r="P30" s="27" t="s">
        <v>24</v>
      </c>
      <c r="Q30" s="142" t="s">
        <v>46</v>
      </c>
      <c r="R30" s="142"/>
      <c r="S30" s="142"/>
    </row>
    <row r="31" spans="1:21" s="7" customFormat="1" ht="18" customHeight="1" x14ac:dyDescent="0.15">
      <c r="I31" s="28"/>
      <c r="J31" s="28"/>
      <c r="K31" s="28"/>
      <c r="L31" s="28"/>
      <c r="M31" s="28"/>
      <c r="N31" s="28"/>
      <c r="O31" s="28"/>
      <c r="P31" s="28"/>
      <c r="Q31" s="142"/>
      <c r="R31" s="142"/>
      <c r="S31" s="142"/>
    </row>
    <row r="32" spans="1:21" s="7" customFormat="1" ht="18" customHeight="1" x14ac:dyDescent="0.15">
      <c r="A32" s="5" t="s">
        <v>47</v>
      </c>
      <c r="K32" s="28"/>
      <c r="L32" s="28"/>
      <c r="M32" s="28"/>
      <c r="N32" s="28"/>
      <c r="O32" s="28"/>
      <c r="P32" s="28"/>
      <c r="Q32" s="28"/>
      <c r="R32" s="28"/>
      <c r="S32" s="32"/>
    </row>
    <row r="33" spans="1:19" s="29" customFormat="1" ht="62.25" customHeight="1" x14ac:dyDescent="0.4">
      <c r="A33" s="30" t="s">
        <v>48</v>
      </c>
      <c r="B33" s="142" t="s">
        <v>49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</row>
    <row r="34" spans="1:19" s="29" customFormat="1" ht="33" customHeight="1" x14ac:dyDescent="0.4">
      <c r="A34" s="30" t="s">
        <v>50</v>
      </c>
      <c r="B34" s="142" t="s">
        <v>154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</row>
    <row r="35" spans="1:19" s="31" customFormat="1" ht="33" customHeight="1" x14ac:dyDescent="0.4">
      <c r="A35" s="30"/>
      <c r="C35" s="148" t="s">
        <v>51</v>
      </c>
      <c r="D35" s="148"/>
      <c r="E35" s="148"/>
      <c r="F35" s="148"/>
      <c r="G35" s="148"/>
      <c r="H35" s="148"/>
      <c r="I35" s="148"/>
      <c r="J35" s="148" t="s">
        <v>85</v>
      </c>
      <c r="K35" s="148"/>
      <c r="L35" s="148"/>
      <c r="M35" s="148"/>
      <c r="N35" s="148"/>
      <c r="O35" s="148"/>
      <c r="P35" s="148"/>
      <c r="Q35" s="148"/>
      <c r="R35" s="148"/>
      <c r="S35" s="148"/>
    </row>
    <row r="36" spans="1:19" s="29" customFormat="1" ht="15" customHeight="1" thickBot="1" x14ac:dyDescent="0.45">
      <c r="A36" s="30" t="s">
        <v>52</v>
      </c>
      <c r="B36" s="142" t="s">
        <v>120</v>
      </c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</row>
    <row r="37" spans="1:19" s="29" customFormat="1" ht="16.5" customHeight="1" thickBot="1" x14ac:dyDescent="0.45">
      <c r="A37" s="30"/>
      <c r="B37" s="170">
        <f>N30</f>
        <v>0</v>
      </c>
      <c r="C37" s="171"/>
      <c r="D37" s="172"/>
      <c r="E37" s="141" t="s">
        <v>53</v>
      </c>
      <c r="F37" s="142"/>
      <c r="G37" s="142"/>
      <c r="H37" s="142"/>
      <c r="I37" s="142"/>
      <c r="J37" s="142"/>
      <c r="K37" s="142"/>
      <c r="L37" s="142"/>
      <c r="M37" s="142"/>
      <c r="N37" s="142"/>
      <c r="O37" s="142"/>
    </row>
    <row r="38" spans="1:19" s="29" customFormat="1" ht="3.75" customHeight="1" x14ac:dyDescent="0.4">
      <c r="A38" s="30"/>
      <c r="B38" s="32"/>
      <c r="C38" s="32"/>
      <c r="D38" s="32"/>
      <c r="E38" s="32"/>
      <c r="F38" s="32"/>
      <c r="G38" s="33"/>
      <c r="H38" s="33"/>
      <c r="I38" s="33"/>
      <c r="J38" s="32"/>
      <c r="K38" s="32"/>
      <c r="L38" s="32"/>
      <c r="M38" s="32"/>
      <c r="N38" s="32"/>
      <c r="O38" s="32"/>
      <c r="P38" s="32"/>
      <c r="Q38" s="32"/>
      <c r="R38" s="32"/>
      <c r="S38" s="32"/>
    </row>
    <row r="39" spans="1:19" s="29" customFormat="1" ht="36" customHeight="1" x14ac:dyDescent="0.4">
      <c r="B39" s="165" t="s">
        <v>153</v>
      </c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</row>
    <row r="40" spans="1:19" s="7" customFormat="1" ht="32.25" customHeight="1" x14ac:dyDescent="0.15">
      <c r="A40" s="30" t="s">
        <v>54</v>
      </c>
      <c r="B40" s="142" t="s">
        <v>155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</row>
    <row r="41" spans="1:19" s="31" customFormat="1" ht="21" customHeight="1" x14ac:dyDescent="0.4">
      <c r="C41" s="148" t="s">
        <v>55</v>
      </c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</row>
  </sheetData>
  <mergeCells count="98">
    <mergeCell ref="O8:S10"/>
    <mergeCell ref="D6:L6"/>
    <mergeCell ref="A4:C4"/>
    <mergeCell ref="D4:L4"/>
    <mergeCell ref="Q24:S24"/>
    <mergeCell ref="A5:C5"/>
    <mergeCell ref="D5:L5"/>
    <mergeCell ref="A6:C6"/>
    <mergeCell ref="N14:O14"/>
    <mergeCell ref="N15:O15"/>
    <mergeCell ref="N16:O16"/>
    <mergeCell ref="N21:O21"/>
    <mergeCell ref="N22:O22"/>
    <mergeCell ref="N23:O23"/>
    <mergeCell ref="L9:M9"/>
    <mergeCell ref="A10:C10"/>
    <mergeCell ref="Q25:S27"/>
    <mergeCell ref="Q18:S19"/>
    <mergeCell ref="Q20:S20"/>
    <mergeCell ref="Q21:S21"/>
    <mergeCell ref="Q22:S22"/>
    <mergeCell ref="Q23:S23"/>
    <mergeCell ref="D10:E10"/>
    <mergeCell ref="F10:G10"/>
    <mergeCell ref="H10:I10"/>
    <mergeCell ref="J10:K10"/>
    <mergeCell ref="L10:M10"/>
    <mergeCell ref="A9:C9"/>
    <mergeCell ref="D9:E9"/>
    <mergeCell ref="F9:G9"/>
    <mergeCell ref="H9:I9"/>
    <mergeCell ref="J9:K9"/>
    <mergeCell ref="N20:O20"/>
    <mergeCell ref="A14:C14"/>
    <mergeCell ref="D14:E14"/>
    <mergeCell ref="F14:G14"/>
    <mergeCell ref="H14:I14"/>
    <mergeCell ref="J14:K14"/>
    <mergeCell ref="G18:G19"/>
    <mergeCell ref="A18:C19"/>
    <mergeCell ref="D18:D19"/>
    <mergeCell ref="A11:C11"/>
    <mergeCell ref="A12:C12"/>
    <mergeCell ref="A13:C13"/>
    <mergeCell ref="D13:E13"/>
    <mergeCell ref="F13:G13"/>
    <mergeCell ref="H13:I13"/>
    <mergeCell ref="J13:K13"/>
    <mergeCell ref="L13:M13"/>
    <mergeCell ref="H18:P19"/>
    <mergeCell ref="N12:P12"/>
    <mergeCell ref="N13:O13"/>
    <mergeCell ref="L14:M14"/>
    <mergeCell ref="A21:C21"/>
    <mergeCell ref="H20:J20"/>
    <mergeCell ref="H21:J21"/>
    <mergeCell ref="H22:J22"/>
    <mergeCell ref="H23:J23"/>
    <mergeCell ref="N25:O25"/>
    <mergeCell ref="N26:O26"/>
    <mergeCell ref="N27:O27"/>
    <mergeCell ref="E28:F28"/>
    <mergeCell ref="A2:S2"/>
    <mergeCell ref="A24:C24"/>
    <mergeCell ref="A25:C27"/>
    <mergeCell ref="G25:G27"/>
    <mergeCell ref="H25:I25"/>
    <mergeCell ref="H24:J24"/>
    <mergeCell ref="H26:I26"/>
    <mergeCell ref="H27:I27"/>
    <mergeCell ref="E25:F27"/>
    <mergeCell ref="A22:C22"/>
    <mergeCell ref="A23:C23"/>
    <mergeCell ref="A20:C20"/>
    <mergeCell ref="B40:S40"/>
    <mergeCell ref="C41:S41"/>
    <mergeCell ref="Q4:S4"/>
    <mergeCell ref="Q5:S5"/>
    <mergeCell ref="N4:P4"/>
    <mergeCell ref="N5:P5"/>
    <mergeCell ref="B34:S34"/>
    <mergeCell ref="C35:I35"/>
    <mergeCell ref="B36:S36"/>
    <mergeCell ref="B39:R39"/>
    <mergeCell ref="E18:F18"/>
    <mergeCell ref="D25:D27"/>
    <mergeCell ref="N30:O30"/>
    <mergeCell ref="Q30:S31"/>
    <mergeCell ref="N24:O24"/>
    <mergeCell ref="B37:D37"/>
    <mergeCell ref="E37:O37"/>
    <mergeCell ref="K30:M30"/>
    <mergeCell ref="Q28:S28"/>
    <mergeCell ref="J35:S35"/>
    <mergeCell ref="H28:P28"/>
    <mergeCell ref="N29:O29"/>
    <mergeCell ref="B33:S33"/>
    <mergeCell ref="A28:C28"/>
  </mergeCells>
  <phoneticPr fontId="1"/>
  <conditionalFormatting sqref="A2 T2:IO7 C3:S3 M4:N4 N4:N5 Q4:Q5 A4:A7 D5:N5 M6:P6 M7:R7 H8:O8 T8:IQ8 D9:N9 T9:IJ9 A10 T10 V10:IJ10 D11:IL11 A12:A14 Q12:IK14 P13:P14 D13:E16 F14:N14 I15:J15 C15:C16 L15:N16 P15:II16 F16:G16 G18:H18 Q18 E18:E19 T18:IJ28 E20:F24 P20:Q24 A20:A25 D20:D25 G20:G25 K20:M27 H20:H28 Q25 P25:P27 A28 Q28 M29 P29:IJ29 C30:D30 H30 K30 N30 P30 T30:IK30 C31:I31 T31:IM31 C32:K32 T32:IO32 B33:B34 T33:IN34 B35:C35 J35:S35 V35:XFD35 T36:XFD36 B36:B40 B37:C37 H37:O37 S37:XFD37 G38 T38:XFD38 B39:R39 T39:W39 AO39:XFD39 W40:XFD40 B41:C41 T41:XFD41 C42:XFD65507">
    <cfRule type="cellIs" dxfId="10" priority="10" stopIfTrue="1" operator="equal">
      <formula>0</formula>
    </cfRule>
  </conditionalFormatting>
  <conditionalFormatting sqref="A17:A18">
    <cfRule type="cellIs" dxfId="9" priority="4" stopIfTrue="1" operator="equal">
      <formula>0</formula>
    </cfRule>
  </conditionalFormatting>
  <conditionalFormatting sqref="A8:C8">
    <cfRule type="cellIs" dxfId="8" priority="6" stopIfTrue="1" operator="equal">
      <formula>0</formula>
    </cfRule>
  </conditionalFormatting>
  <conditionalFormatting sqref="B17:C17 J17:IS17">
    <cfRule type="cellIs" dxfId="7" priority="5" stopIfTrue="1" operator="equal">
      <formula>0</formula>
    </cfRule>
  </conditionalFormatting>
  <conditionalFormatting sqref="D4 D6 D10 F10 H10 J10 L10 D18">
    <cfRule type="cellIs" dxfId="6" priority="11" stopIfTrue="1" operator="equal">
      <formula>0</formula>
    </cfRule>
  </conditionalFormatting>
  <conditionalFormatting sqref="D28 G28">
    <cfRule type="cellIs" dxfId="5" priority="8" stopIfTrue="1" operator="equal">
      <formula>0</formula>
    </cfRule>
  </conditionalFormatting>
  <conditionalFormatting sqref="D12:M12">
    <cfRule type="cellIs" dxfId="4" priority="3" stopIfTrue="1" operator="equal">
      <formula>0</formula>
    </cfRule>
  </conditionalFormatting>
  <conditionalFormatting sqref="F13:M13">
    <cfRule type="cellIs" dxfId="3" priority="2" stopIfTrue="1" operator="equal">
      <formula>0</formula>
    </cfRule>
  </conditionalFormatting>
  <pageMargins left="0.39370078740157483" right="0" top="0.39370078740157483" bottom="0" header="0.31496062992125984" footer="0.31496062992125984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9FA21-B2C2-42E5-BEF3-E90754D67051}">
  <dimension ref="A1:AI11"/>
  <sheetViews>
    <sheetView workbookViewId="0">
      <selection activeCell="B3" sqref="B3"/>
    </sheetView>
  </sheetViews>
  <sheetFormatPr defaultRowHeight="18.75" x14ac:dyDescent="0.4"/>
  <cols>
    <col min="1" max="1" width="7.125" bestFit="1" customWidth="1"/>
    <col min="2" max="2" width="21.5" customWidth="1"/>
    <col min="3" max="3" width="11" customWidth="1"/>
    <col min="4" max="4" width="9.25" customWidth="1"/>
    <col min="5" max="5" width="19.875" customWidth="1"/>
    <col min="6" max="7" width="7.125" bestFit="1" customWidth="1"/>
    <col min="8" max="8" width="10" bestFit="1" customWidth="1"/>
    <col min="9" max="9" width="6.625" customWidth="1"/>
    <col min="10" max="10" width="3.375" bestFit="1" customWidth="1"/>
    <col min="11" max="11" width="4.125" bestFit="1" customWidth="1"/>
    <col min="12" max="12" width="9" bestFit="1" customWidth="1"/>
    <col min="13" max="13" width="5" bestFit="1" customWidth="1"/>
    <col min="14" max="14" width="11.375" customWidth="1"/>
    <col min="15" max="15" width="3.375" bestFit="1" customWidth="1"/>
    <col min="16" max="16" width="5" bestFit="1" customWidth="1"/>
    <col min="17" max="18" width="4.125" customWidth="1"/>
    <col min="19" max="28" width="4.375" bestFit="1" customWidth="1"/>
    <col min="29" max="29" width="5" bestFit="1" customWidth="1"/>
    <col min="30" max="31" width="5.25" bestFit="1" customWidth="1"/>
    <col min="32" max="32" width="9.875" customWidth="1"/>
    <col min="33" max="33" width="9.125" customWidth="1"/>
    <col min="34" max="36" width="9.875" customWidth="1"/>
    <col min="37" max="37" width="12.125" customWidth="1"/>
  </cols>
  <sheetData>
    <row r="1" spans="1:35" x14ac:dyDescent="0.4">
      <c r="B1" t="s">
        <v>150</v>
      </c>
      <c r="C1" t="s">
        <v>150</v>
      </c>
    </row>
    <row r="2" spans="1:35" x14ac:dyDescent="0.4">
      <c r="A2" t="s">
        <v>83</v>
      </c>
      <c r="B2" t="s">
        <v>6</v>
      </c>
      <c r="C2" t="s">
        <v>7</v>
      </c>
      <c r="F2" t="s">
        <v>124</v>
      </c>
      <c r="G2" t="s">
        <v>125</v>
      </c>
      <c r="H2" t="s">
        <v>139</v>
      </c>
      <c r="N2" t="s">
        <v>144</v>
      </c>
    </row>
    <row r="3" spans="1:35" x14ac:dyDescent="0.4">
      <c r="A3">
        <v>1</v>
      </c>
      <c r="B3">
        <f>COUNTIFS(最初に①合格者名簿を作成!$I$16:$I$115,$A3,最初に①合格者名簿を作成!$C$16:$C$115,$B$2)</f>
        <v>0</v>
      </c>
      <c r="C3">
        <f>COUNTIFS(最初に①合格者名簿を作成!$I$16:$I$115,$A3,最初に①合格者名簿を作成!$C$16:$C$115,$C$2)</f>
        <v>0</v>
      </c>
      <c r="E3" t="s">
        <v>71</v>
      </c>
      <c r="F3" s="68">
        <v>2500</v>
      </c>
      <c r="G3" s="71">
        <v>3300</v>
      </c>
      <c r="H3" s="76" t="s">
        <v>106</v>
      </c>
      <c r="I3" s="13">
        <v>3500</v>
      </c>
      <c r="K3" s="49">
        <v>995</v>
      </c>
      <c r="L3" s="49" t="s">
        <v>97</v>
      </c>
      <c r="M3" s="49">
        <v>3500</v>
      </c>
      <c r="N3">
        <f>COUNTIFS(②暫定会員登録表!$C$7:$C$36,L3)</f>
        <v>0</v>
      </c>
      <c r="O3" s="49" t="s">
        <v>6</v>
      </c>
      <c r="P3" s="49" t="s">
        <v>98</v>
      </c>
    </row>
    <row r="4" spans="1:35" x14ac:dyDescent="0.4">
      <c r="A4">
        <v>2</v>
      </c>
      <c r="B4">
        <f>COUNTIFS(最初に①合格者名簿を作成!$I$16:$I$115,$A4,最初に①合格者名簿を作成!$C$16:$C$115,$B$2)</f>
        <v>0</v>
      </c>
      <c r="C4">
        <f>COUNTIFS(最初に①合格者名簿を作成!$I$16:$I$115,$A4,最初に①合格者名簿を作成!$C$16:$C$115,$C$2)</f>
        <v>0</v>
      </c>
      <c r="E4" t="s">
        <v>72</v>
      </c>
      <c r="F4" s="68">
        <v>2000</v>
      </c>
      <c r="G4" s="71">
        <v>2500</v>
      </c>
      <c r="H4" s="76" t="s">
        <v>41</v>
      </c>
      <c r="I4" s="13">
        <v>1500</v>
      </c>
      <c r="K4" s="49">
        <v>996</v>
      </c>
      <c r="L4" s="49" t="s">
        <v>105</v>
      </c>
      <c r="M4" s="49">
        <v>3500</v>
      </c>
      <c r="N4">
        <f>COUNTIFS(②暫定会員登録表!$C$7:$C$36,L4)</f>
        <v>0</v>
      </c>
      <c r="O4" s="49" t="s">
        <v>7</v>
      </c>
      <c r="P4" s="49" t="s">
        <v>99</v>
      </c>
    </row>
    <row r="5" spans="1:35" x14ac:dyDescent="0.4">
      <c r="A5">
        <v>3</v>
      </c>
      <c r="B5">
        <f>COUNTIFS(最初に①合格者名簿を作成!$I$16:$I$115,$A5,最初に①合格者名簿を作成!$C$16:$C$115,$B$2)</f>
        <v>0</v>
      </c>
      <c r="C5">
        <f>COUNTIFS(最初に①合格者名簿を作成!$I$16:$I$115,$A5,最初に①合格者名簿を作成!$C$16:$C$115,$C$2)</f>
        <v>0</v>
      </c>
      <c r="E5" t="s">
        <v>73</v>
      </c>
      <c r="F5" s="68">
        <v>1500</v>
      </c>
      <c r="G5" s="71">
        <v>2000</v>
      </c>
      <c r="H5" s="76" t="s">
        <v>42</v>
      </c>
      <c r="I5" s="13">
        <v>500</v>
      </c>
      <c r="K5" s="49"/>
      <c r="L5" s="49" t="s">
        <v>104</v>
      </c>
      <c r="M5" s="49">
        <v>1500</v>
      </c>
      <c r="N5">
        <f>COUNTIFS(②暫定会員登録表!$C$7:$C$36,L5)</f>
        <v>0</v>
      </c>
      <c r="O5" s="49"/>
      <c r="P5" s="49" t="s">
        <v>100</v>
      </c>
    </row>
    <row r="6" spans="1:35" x14ac:dyDescent="0.4">
      <c r="A6">
        <v>4</v>
      </c>
      <c r="B6">
        <f>COUNTIFS(最初に①合格者名簿を作成!$I$16:$I$115,$A6,最初に①合格者名簿を作成!$C$16:$C$115,$B$2)</f>
        <v>0</v>
      </c>
      <c r="C6">
        <f>COUNTIFS(最初に①合格者名簿を作成!$I$16:$I$115,$A6,最初に①合格者名簿を作成!$C$16:$C$115,$C$2)</f>
        <v>0</v>
      </c>
      <c r="E6" t="s">
        <v>74</v>
      </c>
      <c r="F6" s="68">
        <v>1500</v>
      </c>
      <c r="G6" s="71">
        <v>1500</v>
      </c>
      <c r="H6" s="71"/>
      <c r="I6" s="71"/>
      <c r="K6" s="49"/>
      <c r="L6" s="49" t="s">
        <v>101</v>
      </c>
      <c r="M6" s="49">
        <v>500</v>
      </c>
      <c r="N6">
        <f>COUNTIFS(②暫定会員登録表!$C$7:$C$36,L6)</f>
        <v>0</v>
      </c>
      <c r="O6" s="49"/>
      <c r="P6" s="49"/>
    </row>
    <row r="7" spans="1:35" x14ac:dyDescent="0.4">
      <c r="A7">
        <v>5</v>
      </c>
      <c r="B7">
        <f>COUNTIFS(最初に①合格者名簿を作成!$I$16:$I$115,$A7,最初に①合格者名簿を作成!$C$16:$C$115,$B$2)</f>
        <v>0</v>
      </c>
      <c r="C7">
        <f>COUNTIFS(最初に①合格者名簿を作成!$I$16:$I$115,$A7,最初に①合格者名簿を作成!$C$16:$C$115,$C$2)</f>
        <v>0</v>
      </c>
      <c r="F7" s="68">
        <v>1500</v>
      </c>
      <c r="G7" s="71">
        <v>1200</v>
      </c>
      <c r="H7" s="71"/>
      <c r="I7" s="71"/>
      <c r="K7" s="49"/>
      <c r="L7" s="49" t="s">
        <v>102</v>
      </c>
      <c r="M7" s="49">
        <v>500</v>
      </c>
      <c r="N7">
        <f>COUNTIFS(②暫定会員登録表!$C$7:$C$36,L7)</f>
        <v>0</v>
      </c>
      <c r="O7" s="49"/>
      <c r="P7" s="49"/>
    </row>
    <row r="8" spans="1:35" x14ac:dyDescent="0.4">
      <c r="A8">
        <v>6</v>
      </c>
      <c r="B8">
        <f>COUNTIFS(最初に①合格者名簿を作成!$I$16:$I$115,$A8,最初に①合格者名簿を作成!$C$16:$C$115,$B$2)</f>
        <v>0</v>
      </c>
      <c r="C8">
        <f>COUNTIFS(最初に①合格者名簿を作成!$I$16:$I$115,$A8,最初に①合格者名簿を作成!$C$16:$C$115,$C$2)</f>
        <v>0</v>
      </c>
    </row>
    <row r="10" spans="1:35" s="36" customFormat="1" ht="36" customHeight="1" x14ac:dyDescent="0.4">
      <c r="A10" s="24" t="s">
        <v>56</v>
      </c>
      <c r="B10" s="34" t="s">
        <v>9</v>
      </c>
      <c r="C10" s="34" t="s">
        <v>10</v>
      </c>
      <c r="D10" s="34" t="s">
        <v>12</v>
      </c>
      <c r="E10" s="35" t="s">
        <v>57</v>
      </c>
      <c r="F10" s="35" t="s">
        <v>58</v>
      </c>
      <c r="G10" s="35" t="s">
        <v>59</v>
      </c>
      <c r="H10" s="35" t="s">
        <v>60</v>
      </c>
      <c r="I10" s="35" t="s">
        <v>61</v>
      </c>
      <c r="J10" s="35" t="s">
        <v>62</v>
      </c>
      <c r="K10" s="35" t="s">
        <v>63</v>
      </c>
      <c r="L10" s="35" t="s">
        <v>64</v>
      </c>
      <c r="M10" s="35" t="s">
        <v>65</v>
      </c>
      <c r="N10" s="35" t="s">
        <v>66</v>
      </c>
      <c r="O10" s="72"/>
      <c r="P10" s="72"/>
      <c r="Q10" s="35" t="s">
        <v>126</v>
      </c>
      <c r="R10" s="35" t="s">
        <v>127</v>
      </c>
      <c r="S10" s="35" t="s">
        <v>128</v>
      </c>
      <c r="T10" s="35" t="s">
        <v>129</v>
      </c>
      <c r="U10" s="35" t="s">
        <v>130</v>
      </c>
      <c r="V10" s="35" t="s">
        <v>131</v>
      </c>
      <c r="W10" s="35" t="s">
        <v>132</v>
      </c>
      <c r="X10" s="35" t="s">
        <v>133</v>
      </c>
      <c r="Y10" s="35" t="s">
        <v>134</v>
      </c>
      <c r="Z10" s="35" t="s">
        <v>135</v>
      </c>
      <c r="AA10" s="72"/>
      <c r="AB10" s="72"/>
      <c r="AC10" s="35" t="s">
        <v>67</v>
      </c>
      <c r="AD10" s="35" t="s">
        <v>68</v>
      </c>
      <c r="AE10" s="35" t="s">
        <v>69</v>
      </c>
      <c r="AF10" s="35" t="s">
        <v>136</v>
      </c>
      <c r="AG10" s="35" t="s">
        <v>137</v>
      </c>
      <c r="AH10" s="35" t="s">
        <v>138</v>
      </c>
      <c r="AI10" s="24" t="s">
        <v>70</v>
      </c>
    </row>
    <row r="11" spans="1:35" s="2" customFormat="1" x14ac:dyDescent="0.4">
      <c r="A11" s="37" t="s">
        <v>123</v>
      </c>
      <c r="B11" s="37">
        <f>③収支報告!D4</f>
        <v>0</v>
      </c>
      <c r="C11" s="38">
        <f>③収支報告!D5</f>
        <v>0</v>
      </c>
      <c r="D11" s="37">
        <f>③収支報告!D6</f>
        <v>0</v>
      </c>
      <c r="E11" s="37">
        <f>③収支報告!D12</f>
        <v>0</v>
      </c>
      <c r="F11" s="37">
        <f>③収支報告!E12</f>
        <v>0</v>
      </c>
      <c r="G11" s="37">
        <f>③収支報告!F12</f>
        <v>0</v>
      </c>
      <c r="H11" s="37">
        <f>③収支報告!G12</f>
        <v>0</v>
      </c>
      <c r="I11" s="37">
        <f>③収支報告!H12</f>
        <v>0</v>
      </c>
      <c r="J11" s="37">
        <f>③収支報告!I12</f>
        <v>0</v>
      </c>
      <c r="K11" s="37">
        <f>③収支報告!J12</f>
        <v>0</v>
      </c>
      <c r="L11" s="37">
        <f>③収支報告!K12</f>
        <v>0</v>
      </c>
      <c r="M11" s="37">
        <f>③収支報告!L12</f>
        <v>0</v>
      </c>
      <c r="N11" s="37">
        <f>③収支報告!M12</f>
        <v>0</v>
      </c>
      <c r="O11" s="73"/>
      <c r="P11" s="73"/>
      <c r="Q11" s="37">
        <f>B3</f>
        <v>0</v>
      </c>
      <c r="R11" s="37">
        <f>C3</f>
        <v>0</v>
      </c>
      <c r="S11" s="37">
        <f>B4</f>
        <v>0</v>
      </c>
      <c r="T11" s="37">
        <f>C4</f>
        <v>0</v>
      </c>
      <c r="U11" s="37">
        <f>B5</f>
        <v>0</v>
      </c>
      <c r="V11" s="37">
        <f>C5</f>
        <v>0</v>
      </c>
      <c r="W11" s="37">
        <f>B6</f>
        <v>0</v>
      </c>
      <c r="X11" s="37">
        <f>C6</f>
        <v>0</v>
      </c>
      <c r="Y11" s="37">
        <f>B7</f>
        <v>0</v>
      </c>
      <c r="Z11" s="37">
        <f>C7</f>
        <v>0</v>
      </c>
      <c r="AA11" s="73"/>
      <c r="AB11" s="73"/>
      <c r="AC11" s="37">
        <f>③収支報告!L25</f>
        <v>0</v>
      </c>
      <c r="AD11" s="37">
        <f>③収支報告!L26</f>
        <v>0</v>
      </c>
      <c r="AE11" s="37">
        <f>③収支報告!L27</f>
        <v>0</v>
      </c>
      <c r="AF11" s="74">
        <f>③収支報告!N16</f>
        <v>0</v>
      </c>
      <c r="AG11" s="74">
        <f>③収支報告!N29-(③収支報告!N25+③収支報告!N26+③収支報告!N27)</f>
        <v>0</v>
      </c>
      <c r="AH11" s="74">
        <f>③収支報告!N25+③収支報告!N26+③収支報告!N27</f>
        <v>0</v>
      </c>
      <c r="AI11" s="75">
        <f>③収支報告!N30</f>
        <v>0</v>
      </c>
    </row>
  </sheetData>
  <phoneticPr fontId="1"/>
  <conditionalFormatting sqref="B10:D10">
    <cfRule type="cellIs" dxfId="2" priority="5" stopIfTrue="1" operator="equal">
      <formula>0</formula>
    </cfRule>
  </conditionalFormatting>
  <conditionalFormatting sqref="F3:G7">
    <cfRule type="cellIs" dxfId="1" priority="2" stopIfTrue="1" operator="equal">
      <formula>0</formula>
    </cfRule>
  </conditionalFormatting>
  <conditionalFormatting sqref="H3:H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最初に①合格者名簿を作成</vt:lpstr>
      <vt:lpstr>②暫定会員登録表</vt:lpstr>
      <vt:lpstr>③収支報告</vt:lpstr>
      <vt:lpstr>県連専用触らないで下さい</vt:lpstr>
      <vt:lpstr>最初に①合格者名簿を作成!Print_Titles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KAKUMURA Yuki 角村 祐季</dc:creator>
  <cp:lastModifiedBy>yoshio n</cp:lastModifiedBy>
  <cp:lastPrinted>2024-04-06T04:25:04Z</cp:lastPrinted>
  <dcterms:created xsi:type="dcterms:W3CDTF">2022-12-28T00:32:53Z</dcterms:created>
  <dcterms:modified xsi:type="dcterms:W3CDTF">2025-12-21T02:34:03Z</dcterms:modified>
</cp:coreProperties>
</file>