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nowf\Documents\スキー\R5\県連行事\年末鹿沢合宿\"/>
    </mc:Choice>
  </mc:AlternateContent>
  <xr:revisionPtr revIDLastSave="0" documentId="13_ncr:1_{CD3DC36F-A4B8-4472-9E2D-D3BE33C1CD58}" xr6:coauthVersionLast="47" xr6:coauthVersionMax="47" xr10:uidLastSave="{00000000-0000-0000-0000-000000000000}"/>
  <bookViews>
    <workbookView xWindow="-108" yWindow="-108" windowWidth="23256" windowHeight="12456" tabRatio="874" firstSheet="1" activeTab="2" xr2:uid="{00000000-000D-0000-FFFF-FFFF00000000}"/>
  </bookViews>
  <sheets>
    <sheet name="Sheet1" sheetId="28" r:id="rId1"/>
    <sheet name="参加要項" sheetId="22" r:id="rId2"/>
    <sheet name="参加申込書" sheetId="24" r:id="rId3"/>
  </sheets>
  <definedNames>
    <definedName name="_xlnm.Print_Area" localSheetId="2">参加申込書!$A$1:$AI$66</definedName>
  </definedNames>
  <calcPr calcId="191029"/>
</workbook>
</file>

<file path=xl/calcChain.xml><?xml version="1.0" encoding="utf-8"?>
<calcChain xmlns="http://schemas.openxmlformats.org/spreadsheetml/2006/main">
  <c r="AL59" i="24" l="1"/>
  <c r="AK11" i="24"/>
  <c r="AM8" i="24" l="1"/>
  <c r="AK35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4" i="24"/>
  <c r="AK33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K13" i="24"/>
  <c r="AK12" i="24"/>
  <c r="AL5" i="24" l="1"/>
  <c r="AM5" i="24"/>
  <c r="AK59" i="24"/>
  <c r="H58" i="24"/>
  <c r="G58" i="24"/>
  <c r="F58" i="24"/>
  <c r="AC58" i="24" l="1"/>
  <c r="AB58" i="24"/>
  <c r="AA58" i="24"/>
  <c r="A49" i="24"/>
  <c r="A50" i="24"/>
  <c r="A51" i="24" s="1"/>
  <c r="A52" i="24" s="1"/>
  <c r="A53" i="24" s="1"/>
  <c r="A54" i="24" s="1"/>
  <c r="A55" i="24" s="1"/>
  <c r="A56" i="24" s="1"/>
  <c r="E58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T8" i="24" l="1"/>
  <c r="AT6" i="24" s="1"/>
  <c r="AP8" i="24"/>
  <c r="AP6" i="24" s="1"/>
  <c r="AR8" i="24"/>
  <c r="AR6" i="24" s="1"/>
  <c r="AV8" i="24"/>
  <c r="AV6" i="24" s="1"/>
  <c r="AX53" i="24"/>
  <c r="AX49" i="24"/>
  <c r="AX50" i="24"/>
  <c r="AX52" i="24"/>
  <c r="AX54" i="24"/>
  <c r="AW53" i="24"/>
  <c r="AW52" i="24"/>
  <c r="AZ57" i="24"/>
  <c r="AY49" i="24"/>
  <c r="AY50" i="24"/>
  <c r="AY52" i="24"/>
  <c r="AY54" i="24"/>
  <c r="AW49" i="24"/>
  <c r="AW50" i="24"/>
  <c r="AW54" i="24"/>
  <c r="AN8" i="24"/>
  <c r="AO8" i="24"/>
  <c r="AO5" i="24" s="1"/>
  <c r="AL8" i="24"/>
  <c r="AD58" i="24"/>
  <c r="AE58" i="24"/>
  <c r="AF58" i="24"/>
  <c r="AK58" i="24" s="1"/>
  <c r="AG58" i="24"/>
  <c r="AR60" i="24"/>
  <c r="AT59" i="24"/>
  <c r="AJ59" i="24"/>
  <c r="AT3" i="24" l="1"/>
  <c r="AZ9" i="24"/>
  <c r="AV3" i="24"/>
  <c r="AU8" i="24"/>
  <c r="AU5" i="24" s="1"/>
  <c r="AX57" i="24"/>
  <c r="AY57" i="24"/>
  <c r="AR3" i="24"/>
  <c r="AW6" i="24"/>
  <c r="AQ59" i="24"/>
  <c r="AS8" i="24"/>
  <c r="AS5" i="24" s="1"/>
  <c r="AU59" i="24"/>
  <c r="AQ8" i="24"/>
  <c r="AQ5" i="24" s="1"/>
  <c r="AS59" i="24"/>
  <c r="AK8" i="24"/>
  <c r="AZ10" i="24" s="1"/>
  <c r="AW57" i="24"/>
  <c r="AW3" i="24" l="1"/>
  <c r="BA57" i="24"/>
  <c r="AW5" i="24"/>
  <c r="AU61" i="24"/>
  <c r="AR61" i="24"/>
  <c r="AZ8" i="24"/>
  <c r="BB10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本城良彰</author>
  </authors>
  <commentList>
    <comment ref="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本城良彰:</t>
        </r>
        <r>
          <rPr>
            <sz val="9"/>
            <color indexed="81"/>
            <rFont val="ＭＳ Ｐゴシック"/>
            <family val="3"/>
            <charset val="128"/>
          </rPr>
          <t xml:space="preserve">
変更必要ないかご確認下さい。
</t>
        </r>
      </text>
    </comment>
  </commentList>
</comments>
</file>

<file path=xl/sharedStrings.xml><?xml version="1.0" encoding="utf-8"?>
<sst xmlns="http://schemas.openxmlformats.org/spreadsheetml/2006/main" count="165" uniqueCount="124">
  <si>
    <t>交通費</t>
    <rPh sb="0" eb="3">
      <t>コウツウヒ</t>
    </rPh>
    <phoneticPr fontId="2"/>
  </si>
  <si>
    <t>昼食</t>
    <rPh sb="0" eb="2">
      <t>チュウショク</t>
    </rPh>
    <phoneticPr fontId="2"/>
  </si>
  <si>
    <t>宿泊</t>
    <rPh sb="0" eb="2">
      <t>シュクハク</t>
    </rPh>
    <phoneticPr fontId="2"/>
  </si>
  <si>
    <t>参加料</t>
    <rPh sb="0" eb="2">
      <t>サンカ</t>
    </rPh>
    <rPh sb="2" eb="3">
      <t>リョウ</t>
    </rPh>
    <phoneticPr fontId="2"/>
  </si>
  <si>
    <t>兵庫県スキー連盟</t>
    <rPh sb="0" eb="3">
      <t>ヒョウゴケン</t>
    </rPh>
    <rPh sb="6" eb="8">
      <t>レンメイ</t>
    </rPh>
    <phoneticPr fontId="2"/>
  </si>
  <si>
    <t>夕食</t>
    <rPh sb="0" eb="2">
      <t>ユウショク</t>
    </rPh>
    <phoneticPr fontId="2"/>
  </si>
  <si>
    <t>泊</t>
    <rPh sb="0" eb="1">
      <t>ハク</t>
    </rPh>
    <phoneticPr fontId="2"/>
  </si>
  <si>
    <t>リフト料金</t>
    <rPh sb="3" eb="5">
      <t>リョウキン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</si>
  <si>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</si>
  <si>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</si>
  <si>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朝食</t>
    <rPh sb="0" eb="2">
      <t>チョウショク</t>
    </rPh>
    <phoneticPr fontId="2"/>
  </si>
  <si>
    <t>日時</t>
    <rPh sb="0" eb="2">
      <t>ニチジ</t>
    </rPh>
    <phoneticPr fontId="2"/>
  </si>
  <si>
    <t>　　　☎　0279-98-0314</t>
    <phoneticPr fontId="2"/>
  </si>
  <si>
    <t>会場</t>
    <rPh sb="0" eb="2">
      <t>カイジョウ</t>
    </rPh>
    <phoneticPr fontId="2"/>
  </si>
  <si>
    <t>鹿沢スノーエリア</t>
    <rPh sb="0" eb="2">
      <t>カザワ</t>
    </rPh>
    <phoneticPr fontId="2"/>
  </si>
  <si>
    <t>日程</t>
    <rPh sb="0" eb="2">
      <t>ニッテイ</t>
    </rPh>
    <phoneticPr fontId="2"/>
  </si>
  <si>
    <t>12：00～　</t>
    <phoneticPr fontId="2"/>
  </si>
  <si>
    <t>13：00～15：00</t>
    <phoneticPr fontId="2"/>
  </si>
  <si>
    <t>9：30～</t>
    <phoneticPr fontId="2"/>
  </si>
  <si>
    <t>～</t>
    <phoneticPr fontId="2"/>
  </si>
  <si>
    <t>16：30～</t>
    <phoneticPr fontId="2"/>
  </si>
  <si>
    <t>18：00～</t>
    <phoneticPr fontId="2"/>
  </si>
  <si>
    <t>※スキーのチューナップは各自時間調整をして行って下さい。</t>
    <rPh sb="12" eb="14">
      <t>カクジ</t>
    </rPh>
    <rPh sb="14" eb="16">
      <t>ジカン</t>
    </rPh>
    <rPh sb="16" eb="18">
      <t>チョウセイ</t>
    </rPh>
    <rPh sb="21" eb="22">
      <t>オコナ</t>
    </rPh>
    <rPh sb="24" eb="25">
      <t>クダ</t>
    </rPh>
    <phoneticPr fontId="2"/>
  </si>
  <si>
    <t>7：30～</t>
    <phoneticPr fontId="2"/>
  </si>
  <si>
    <t>起床</t>
    <rPh sb="0" eb="2">
      <t>キショウ</t>
    </rPh>
    <phoneticPr fontId="2"/>
  </si>
  <si>
    <t>6：30～</t>
    <phoneticPr fontId="2"/>
  </si>
  <si>
    <t>6：50～7：10</t>
    <phoneticPr fontId="2"/>
  </si>
  <si>
    <t>コントレ　玄関前に集合</t>
    <rPh sb="5" eb="7">
      <t>ゲンカン</t>
    </rPh>
    <rPh sb="7" eb="8">
      <t>マエ</t>
    </rPh>
    <rPh sb="9" eb="11">
      <t>シュウゴウ</t>
    </rPh>
    <phoneticPr fontId="2"/>
  </si>
  <si>
    <t>指示有</t>
    <rPh sb="0" eb="2">
      <t>シジ</t>
    </rPh>
    <rPh sb="2" eb="3">
      <t>アリ</t>
    </rPh>
    <phoneticPr fontId="2"/>
  </si>
  <si>
    <t>目的</t>
    <rPh sb="0" eb="2">
      <t>モクテキ</t>
    </rPh>
    <phoneticPr fontId="2"/>
  </si>
  <si>
    <t>シーズンイン直前の質の高いトレーニング環境と質の高いトレーニングを行う。</t>
    <rPh sb="6" eb="8">
      <t>チョクゼン</t>
    </rPh>
    <rPh sb="9" eb="10">
      <t>シツ</t>
    </rPh>
    <rPh sb="11" eb="12">
      <t>タカ</t>
    </rPh>
    <rPh sb="19" eb="21">
      <t>カンキョウ</t>
    </rPh>
    <rPh sb="22" eb="23">
      <t>シツ</t>
    </rPh>
    <rPh sb="24" eb="25">
      <t>タカ</t>
    </rPh>
    <rPh sb="33" eb="34">
      <t>オコナ</t>
    </rPh>
    <phoneticPr fontId="2"/>
  </si>
  <si>
    <t>※兵庫県体育協会、兵庫県スキー連盟より補助金有り。</t>
    <rPh sb="1" eb="4">
      <t>ヒョウゴケン</t>
    </rPh>
    <rPh sb="4" eb="6">
      <t>タイイク</t>
    </rPh>
    <rPh sb="6" eb="8">
      <t>キョウカイ</t>
    </rPh>
    <rPh sb="9" eb="12">
      <t>ヒョウゴケン</t>
    </rPh>
    <rPh sb="15" eb="17">
      <t>レンメイ</t>
    </rPh>
    <rPh sb="19" eb="21">
      <t>ホジョ</t>
    </rPh>
    <rPh sb="21" eb="22">
      <t>キン</t>
    </rPh>
    <rPh sb="22" eb="23">
      <t>ア</t>
    </rPh>
    <phoneticPr fontId="2"/>
  </si>
  <si>
    <t>コーチ</t>
    <phoneticPr fontId="2"/>
  </si>
  <si>
    <t>料金</t>
    <rPh sb="0" eb="2">
      <t>リョウキン</t>
    </rPh>
    <phoneticPr fontId="2"/>
  </si>
  <si>
    <t>宿泊費</t>
    <rPh sb="0" eb="2">
      <t>シュクハク</t>
    </rPh>
    <rPh sb="2" eb="3">
      <t>ヒ</t>
    </rPh>
    <phoneticPr fontId="2"/>
  </si>
  <si>
    <t>各自負担</t>
    <rPh sb="0" eb="2">
      <t>カクジ</t>
    </rPh>
    <rPh sb="2" eb="4">
      <t>フタン</t>
    </rPh>
    <phoneticPr fontId="2"/>
  </si>
  <si>
    <t>参加資格</t>
    <rPh sb="0" eb="2">
      <t>サンカ</t>
    </rPh>
    <rPh sb="2" eb="4">
      <t>シカク</t>
    </rPh>
    <phoneticPr fontId="2"/>
  </si>
  <si>
    <t>・スポーツ障害保険又はこれに準ずる保険に加入済みである者。</t>
    <rPh sb="5" eb="7">
      <t>ショウガイ</t>
    </rPh>
    <rPh sb="7" eb="9">
      <t>ホケン</t>
    </rPh>
    <rPh sb="9" eb="10">
      <t>マタ</t>
    </rPh>
    <rPh sb="14" eb="15">
      <t>ジュン</t>
    </rPh>
    <rPh sb="17" eb="19">
      <t>ホケン</t>
    </rPh>
    <rPh sb="20" eb="22">
      <t>カニュウ</t>
    </rPh>
    <rPh sb="22" eb="23">
      <t>ズ</t>
    </rPh>
    <rPh sb="27" eb="28">
      <t>モノ</t>
    </rPh>
    <phoneticPr fontId="2"/>
  </si>
  <si>
    <t>・強化指定選手</t>
    <rPh sb="1" eb="3">
      <t>キョウカ</t>
    </rPh>
    <rPh sb="3" eb="5">
      <t>シテイ</t>
    </rPh>
    <rPh sb="5" eb="7">
      <t>センシュ</t>
    </rPh>
    <phoneticPr fontId="2"/>
  </si>
  <si>
    <t>・本連盟の会員でクラブ長の推薦を得たもの。</t>
    <rPh sb="1" eb="2">
      <t>ホン</t>
    </rPh>
    <rPh sb="2" eb="4">
      <t>レンメイ</t>
    </rPh>
    <rPh sb="5" eb="7">
      <t>カイイン</t>
    </rPh>
    <rPh sb="11" eb="12">
      <t>チョウ</t>
    </rPh>
    <rPh sb="13" eb="15">
      <t>スイセン</t>
    </rPh>
    <rPh sb="16" eb="17">
      <t>エ</t>
    </rPh>
    <phoneticPr fontId="2"/>
  </si>
  <si>
    <t>・18歳未満の参加者は、保護者の承諾が必要です。</t>
    <rPh sb="3" eb="4">
      <t>サイ</t>
    </rPh>
    <rPh sb="4" eb="6">
      <t>ミマン</t>
    </rPh>
    <rPh sb="7" eb="10">
      <t>サンカシャ</t>
    </rPh>
    <rPh sb="12" eb="15">
      <t>ホゴシャ</t>
    </rPh>
    <rPh sb="16" eb="18">
      <t>ショウダク</t>
    </rPh>
    <rPh sb="19" eb="21">
      <t>ヒツヨウ</t>
    </rPh>
    <phoneticPr fontId="2"/>
  </si>
  <si>
    <t>申込方法</t>
    <rPh sb="0" eb="2">
      <t>モウシコミ</t>
    </rPh>
    <rPh sb="2" eb="4">
      <t>ホウホウ</t>
    </rPh>
    <phoneticPr fontId="2"/>
  </si>
  <si>
    <t>申込問合先</t>
    <rPh sb="0" eb="2">
      <t>モウシコミ</t>
    </rPh>
    <rPh sb="2" eb="4">
      <t>トイアワ</t>
    </rPh>
    <rPh sb="4" eb="5">
      <t>サキ</t>
    </rPh>
    <phoneticPr fontId="2"/>
  </si>
  <si>
    <t>PCアドレス</t>
    <phoneticPr fontId="2"/>
  </si>
  <si>
    <t>（公財）兵庫県体育協会補助　　国体選手強化事業・スーパージュニア育成事業</t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</si>
  <si>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</si>
  <si>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</si>
  <si>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クラブ名</t>
    <rPh sb="3" eb="4">
      <t>メイ</t>
    </rPh>
    <phoneticPr fontId="2"/>
  </si>
  <si>
    <t>必ず参加する期間に、すべて○をしてください。</t>
    <rPh sb="0" eb="1">
      <t>カナラ</t>
    </rPh>
    <rPh sb="2" eb="4">
      <t>サンカ</t>
    </rPh>
    <rPh sb="6" eb="8">
      <t>キカン</t>
    </rPh>
    <phoneticPr fontId="2"/>
  </si>
  <si>
    <t>TEL</t>
    <phoneticPr fontId="2"/>
  </si>
  <si>
    <t>携　帯</t>
    <phoneticPr fontId="2"/>
  </si>
  <si>
    <t>№</t>
    <phoneticPr fontId="2"/>
  </si>
  <si>
    <t>参加者氏名</t>
    <rPh sb="0" eb="3">
      <t>サンカシャ</t>
    </rPh>
    <rPh sb="3" eb="5">
      <t>シメイ</t>
    </rPh>
    <phoneticPr fontId="2"/>
  </si>
  <si>
    <t>学年</t>
    <rPh sb="0" eb="2">
      <t>ガクネン</t>
    </rPh>
    <phoneticPr fontId="2"/>
  </si>
  <si>
    <t>夕</t>
    <rPh sb="0" eb="1">
      <t>ユウ</t>
    </rPh>
    <phoneticPr fontId="2"/>
  </si>
  <si>
    <t>朝</t>
    <rPh sb="0" eb="1">
      <t>アサ</t>
    </rPh>
    <phoneticPr fontId="2"/>
  </si>
  <si>
    <t>申　込　先</t>
    <phoneticPr fontId="2"/>
  </si>
  <si>
    <t>指定選手1日/小・中・高校生　　　</t>
    <rPh sb="0" eb="2">
      <t>シテイ</t>
    </rPh>
    <rPh sb="2" eb="4">
      <t>センシュ</t>
    </rPh>
    <rPh sb="5" eb="6">
      <t>ヒ</t>
    </rPh>
    <rPh sb="7" eb="8">
      <t>ショウ</t>
    </rPh>
    <rPh sb="9" eb="10">
      <t>チュウ</t>
    </rPh>
    <rPh sb="11" eb="14">
      <t>コウコウセイ</t>
    </rPh>
    <phoneticPr fontId="2"/>
  </si>
  <si>
    <t>一般大人参加者1日/</t>
    <rPh sb="0" eb="2">
      <t>イッパン</t>
    </rPh>
    <rPh sb="2" eb="4">
      <t>オトナ</t>
    </rPh>
    <rPh sb="4" eb="7">
      <t>サンカシャ</t>
    </rPh>
    <rPh sb="8" eb="9">
      <t>ヒ</t>
    </rPh>
    <phoneticPr fontId="2"/>
  </si>
  <si>
    <t>性別</t>
    <rPh sb="0" eb="2">
      <t>セイベツ</t>
    </rPh>
    <phoneticPr fontId="2"/>
  </si>
  <si>
    <t>※参加料及び宿泊負担金は、現地にて集金します。</t>
    <rPh sb="1" eb="3">
      <t>サンカ</t>
    </rPh>
    <rPh sb="3" eb="4">
      <t>リョウ</t>
    </rPh>
    <rPh sb="4" eb="5">
      <t>オヨ</t>
    </rPh>
    <rPh sb="6" eb="8">
      <t>シュクハク</t>
    </rPh>
    <rPh sb="8" eb="11">
      <t>フタンキン</t>
    </rPh>
    <rPh sb="13" eb="15">
      <t>ゲンチ</t>
    </rPh>
    <rPh sb="17" eb="19">
      <t>シュウキン</t>
    </rPh>
    <phoneticPr fontId="2"/>
  </si>
  <si>
    <t>25日（月）</t>
    <rPh sb="2" eb="3">
      <t>ヒ</t>
    </rPh>
    <rPh sb="4" eb="5">
      <t>ゲツ</t>
    </rPh>
    <phoneticPr fontId="2"/>
  </si>
  <si>
    <t>23日（土）</t>
    <rPh sb="2" eb="3">
      <t>ヒ</t>
    </rPh>
    <rPh sb="4" eb="5">
      <t>ド</t>
    </rPh>
    <phoneticPr fontId="2"/>
  </si>
  <si>
    <t>24日（日）</t>
    <rPh sb="2" eb="3">
      <t>ヒ</t>
    </rPh>
    <rPh sb="4" eb="5">
      <t>ニチ</t>
    </rPh>
    <phoneticPr fontId="2"/>
  </si>
  <si>
    <t>26日（火）</t>
    <rPh sb="2" eb="3">
      <t>ヒ</t>
    </rPh>
    <rPh sb="4" eb="5">
      <t>カ</t>
    </rPh>
    <phoneticPr fontId="2"/>
  </si>
  <si>
    <t>27日（水）</t>
    <rPh sb="2" eb="3">
      <t>ヒ</t>
    </rPh>
    <rPh sb="4" eb="5">
      <t>スイ</t>
    </rPh>
    <phoneticPr fontId="2"/>
  </si>
  <si>
    <t>28日（木）</t>
    <rPh sb="2" eb="3">
      <t>ヒ</t>
    </rPh>
    <rPh sb="4" eb="5">
      <t>モク</t>
    </rPh>
    <phoneticPr fontId="2"/>
  </si>
  <si>
    <t>31日（日）</t>
    <rPh sb="2" eb="3">
      <t>ニチ</t>
    </rPh>
    <rPh sb="4" eb="5">
      <t>ニチ</t>
    </rPh>
    <phoneticPr fontId="2"/>
  </si>
  <si>
    <t>29日（金）</t>
    <rPh sb="2" eb="3">
      <t>ニチ</t>
    </rPh>
    <rPh sb="4" eb="5">
      <t>キン</t>
    </rPh>
    <phoneticPr fontId="2"/>
  </si>
  <si>
    <t>ミーティング</t>
    <phoneticPr fontId="2"/>
  </si>
  <si>
    <t>※各自コントレを行って下さい。</t>
    <rPh sb="1" eb="3">
      <t>カクジ</t>
    </rPh>
    <rPh sb="8" eb="9">
      <t>オコナ</t>
    </rPh>
    <rPh sb="11" eb="12">
      <t>カ</t>
    </rPh>
    <phoneticPr fontId="2"/>
  </si>
  <si>
    <t>県連強化コーチ　</t>
    <rPh sb="0" eb="2">
      <t>ケンレン</t>
    </rPh>
    <rPh sb="2" eb="4">
      <t>キョウカ</t>
    </rPh>
    <phoneticPr fontId="2"/>
  </si>
  <si>
    <t>活動</t>
    <rPh sb="0" eb="2">
      <t>カツドウ</t>
    </rPh>
    <phoneticPr fontId="2"/>
  </si>
  <si>
    <t>高校宿泊</t>
    <rPh sb="0" eb="2">
      <t>コウコウ</t>
    </rPh>
    <rPh sb="2" eb="4">
      <t>シュクハク</t>
    </rPh>
    <phoneticPr fontId="2"/>
  </si>
  <si>
    <t>高校活動</t>
    <rPh sb="0" eb="2">
      <t>コウコウ</t>
    </rPh>
    <rPh sb="2" eb="4">
      <t>カツドウ</t>
    </rPh>
    <phoneticPr fontId="2"/>
  </si>
  <si>
    <t>中宿泊</t>
    <rPh sb="0" eb="1">
      <t>チュウ</t>
    </rPh>
    <rPh sb="1" eb="3">
      <t>シュクハク</t>
    </rPh>
    <phoneticPr fontId="2"/>
  </si>
  <si>
    <t>中活動</t>
    <rPh sb="0" eb="1">
      <t>チュウ</t>
    </rPh>
    <rPh sb="1" eb="3">
      <t>カツドウ</t>
    </rPh>
    <phoneticPr fontId="2"/>
  </si>
  <si>
    <t>小宿泊</t>
    <rPh sb="0" eb="1">
      <t>ショウ</t>
    </rPh>
    <rPh sb="1" eb="3">
      <t>シュクハク</t>
    </rPh>
    <phoneticPr fontId="2"/>
  </si>
  <si>
    <t>小活動</t>
    <rPh sb="0" eb="1">
      <t>ショウ</t>
    </rPh>
    <rPh sb="1" eb="3">
      <t>カツドウ</t>
    </rPh>
    <phoneticPr fontId="2"/>
  </si>
  <si>
    <t>テスト</t>
    <phoneticPr fontId="2"/>
  </si>
  <si>
    <t>一般</t>
    <rPh sb="0" eb="2">
      <t>イッパン</t>
    </rPh>
    <phoneticPr fontId="2"/>
  </si>
  <si>
    <t>強化指定</t>
    <rPh sb="0" eb="2">
      <t>キョウカ</t>
    </rPh>
    <rPh sb="2" eb="4">
      <t>シテイ</t>
    </rPh>
    <phoneticPr fontId="2"/>
  </si>
  <si>
    <t>強化宿泊</t>
    <rPh sb="0" eb="2">
      <t>キョウカ</t>
    </rPh>
    <rPh sb="2" eb="4">
      <t>シュクハク</t>
    </rPh>
    <phoneticPr fontId="2"/>
  </si>
  <si>
    <t>強化宿泊補助</t>
    <rPh sb="0" eb="2">
      <t>キョウカ</t>
    </rPh>
    <rPh sb="2" eb="4">
      <t>シュクハク</t>
    </rPh>
    <rPh sb="4" eb="6">
      <t>ホジョ</t>
    </rPh>
    <phoneticPr fontId="2"/>
  </si>
  <si>
    <t>強化以外宿泊補助</t>
    <rPh sb="0" eb="2">
      <t>キョウカ</t>
    </rPh>
    <rPh sb="2" eb="4">
      <t>イガイ</t>
    </rPh>
    <rPh sb="4" eb="6">
      <t>シュクハク</t>
    </rPh>
    <rPh sb="6" eb="8">
      <t>ホジョ</t>
    </rPh>
    <phoneticPr fontId="2"/>
  </si>
  <si>
    <t>×3000=</t>
    <phoneticPr fontId="2"/>
  </si>
  <si>
    <t>コーチ費用</t>
    <rPh sb="3" eb="5">
      <t>ヒヨウ</t>
    </rPh>
    <phoneticPr fontId="2"/>
  </si>
  <si>
    <t>夕食時までにつちや旅館に集合（受付）</t>
    <rPh sb="0" eb="3">
      <t>ユウショクジ</t>
    </rPh>
    <rPh sb="9" eb="11">
      <t>リョカン</t>
    </rPh>
    <rPh sb="12" eb="14">
      <t>シュウゴウ</t>
    </rPh>
    <rPh sb="15" eb="17">
      <t>ウケツケ</t>
    </rPh>
    <phoneticPr fontId="2"/>
  </si>
  <si>
    <t>朝食後解散</t>
    <rPh sb="0" eb="3">
      <t>チョウショクゴ</t>
    </rPh>
    <rPh sb="3" eb="5">
      <t>カイサン</t>
    </rPh>
    <phoneticPr fontId="2"/>
  </si>
  <si>
    <t>18:00～</t>
    <phoneticPr fontId="2"/>
  </si>
  <si>
    <t>18:30～</t>
    <phoneticPr fontId="2"/>
  </si>
  <si>
    <t>フリースキー、GSL,SL　</t>
    <phoneticPr fontId="2"/>
  </si>
  <si>
    <t>田辺正和、他</t>
    <rPh sb="0" eb="2">
      <t>タナベ</t>
    </rPh>
    <rPh sb="2" eb="4">
      <t>マサカズ</t>
    </rPh>
    <rPh sb="5" eb="6">
      <t>ホカ</t>
    </rPh>
    <phoneticPr fontId="2"/>
  </si>
  <si>
    <r>
      <t>例２　泊まりのみから参加する人は</t>
    </r>
    <r>
      <rPr>
        <sz val="11"/>
        <color rgb="FF000000"/>
        <rFont val="ＭＳ Ｐゴシック"/>
        <family val="3"/>
        <charset val="128"/>
      </rPr>
      <t>泊</t>
    </r>
    <r>
      <rPr>
        <sz val="11"/>
        <rFont val="ＭＳ Ｐゴシック"/>
        <family val="3"/>
        <charset val="128"/>
      </rPr>
      <t>から○をしてください。</t>
    </r>
    <rPh sb="0" eb="1">
      <t>レイ</t>
    </rPh>
    <phoneticPr fontId="2"/>
  </si>
  <si>
    <t>朝</t>
    <rPh sb="0" eb="1">
      <t>アサ</t>
    </rPh>
    <phoneticPr fontId="2"/>
  </si>
  <si>
    <t xml:space="preserve">担当者 </t>
    <rPh sb="0" eb="3">
      <t>タントウシャ</t>
    </rPh>
    <phoneticPr fontId="2"/>
  </si>
  <si>
    <t>バーン使用料</t>
    <rPh sb="3" eb="6">
      <t>シヨウリョウ</t>
    </rPh>
    <phoneticPr fontId="2"/>
  </si>
  <si>
    <t>500円</t>
    <rPh sb="3" eb="4">
      <t>エン</t>
    </rPh>
    <phoneticPr fontId="2"/>
  </si>
  <si>
    <t>鹿の湯　つちや　〒377-1614　群馬県吾妻郡妻恋村田代1017-59</t>
    <rPh sb="0" eb="1">
      <t>シカ</t>
    </rPh>
    <rPh sb="2" eb="3">
      <t>ユ</t>
    </rPh>
    <rPh sb="18" eb="21">
      <t>グンマケン</t>
    </rPh>
    <rPh sb="21" eb="23">
      <t>アズマ</t>
    </rPh>
    <rPh sb="23" eb="24">
      <t>グン</t>
    </rPh>
    <rPh sb="24" eb="25">
      <t>ツマ</t>
    </rPh>
    <rPh sb="25" eb="26">
      <t>コイ</t>
    </rPh>
    <rPh sb="26" eb="27">
      <t>ムラ</t>
    </rPh>
    <rPh sb="27" eb="29">
      <t>タシロ</t>
    </rPh>
    <phoneticPr fontId="2"/>
  </si>
  <si>
    <t>（公財）兵庫県体育協会補助事業　選手強化事業・選手育成事業</t>
    <rPh sb="1" eb="2">
      <t>コウ</t>
    </rPh>
    <rPh sb="2" eb="3">
      <t>ザイ</t>
    </rPh>
    <rPh sb="4" eb="7">
      <t>ヒョウゴケン</t>
    </rPh>
    <rPh sb="7" eb="9">
      <t>タイイク</t>
    </rPh>
    <rPh sb="9" eb="11">
      <t>キョウカイ</t>
    </rPh>
    <rPh sb="11" eb="13">
      <t>ホジョ</t>
    </rPh>
    <rPh sb="13" eb="15">
      <t>ジギョウ</t>
    </rPh>
    <rPh sb="16" eb="18">
      <t>センシュ</t>
    </rPh>
    <rPh sb="18" eb="20">
      <t>キョウカ</t>
    </rPh>
    <rPh sb="20" eb="22">
      <t>ジギョウ</t>
    </rPh>
    <rPh sb="23" eb="25">
      <t>センシュ</t>
    </rPh>
    <rPh sb="25" eb="27">
      <t>イクセイ</t>
    </rPh>
    <rPh sb="27" eb="29">
      <t>ジギョウ</t>
    </rPh>
    <phoneticPr fontId="2"/>
  </si>
  <si>
    <t>2,000円</t>
    <rPh sb="5" eb="6">
      <t>エン</t>
    </rPh>
    <phoneticPr fontId="2"/>
  </si>
  <si>
    <t>3,000円</t>
    <rPh sb="5" eb="6">
      <t>エン</t>
    </rPh>
    <phoneticPr fontId="2"/>
  </si>
  <si>
    <t>で実践的なトレーニングを行う予定です。</t>
    <rPh sb="14" eb="16">
      <t>ヨテイ</t>
    </rPh>
    <phoneticPr fontId="2"/>
  </si>
  <si>
    <t>（購入時SAJ会員証必須です、電子会員証の表示には会員番号とパスワードが</t>
    <rPh sb="1" eb="4">
      <t>コウニュウジ</t>
    </rPh>
    <rPh sb="15" eb="17">
      <t>デンシ</t>
    </rPh>
    <rPh sb="17" eb="20">
      <t>カイインショウ</t>
    </rPh>
    <rPh sb="21" eb="23">
      <t>ヒョウジ</t>
    </rPh>
    <rPh sb="25" eb="27">
      <t>カイイン</t>
    </rPh>
    <rPh sb="27" eb="29">
      <t>バンゴウ</t>
    </rPh>
    <phoneticPr fontId="2"/>
  </si>
  <si>
    <t>必要ですので事前にご確認の上ご用意下さい。）</t>
    <rPh sb="6" eb="8">
      <t>ジゼン</t>
    </rPh>
    <rPh sb="13" eb="14">
      <t>ウエ</t>
    </rPh>
    <rPh sb="15" eb="17">
      <t>ヨウイ</t>
    </rPh>
    <phoneticPr fontId="2"/>
  </si>
  <si>
    <t>令和5年12月22日（金）～31日（日）</t>
    <rPh sb="0" eb="1">
      <t>レイ</t>
    </rPh>
    <rPh sb="1" eb="2">
      <t>カズ</t>
    </rPh>
    <rPh sb="3" eb="4">
      <t>ネン</t>
    </rPh>
    <rPh sb="6" eb="7">
      <t>ガツ</t>
    </rPh>
    <rPh sb="9" eb="10">
      <t>ヒ</t>
    </rPh>
    <rPh sb="11" eb="12">
      <t>キン</t>
    </rPh>
    <rPh sb="16" eb="17">
      <t>ニチ</t>
    </rPh>
    <rPh sb="18" eb="19">
      <t>ニチ</t>
    </rPh>
    <phoneticPr fontId="2"/>
  </si>
  <si>
    <t>一人8,000円</t>
    <rPh sb="0" eb="2">
      <t>ヒトリ</t>
    </rPh>
    <rPh sb="7" eb="8">
      <t>エン</t>
    </rPh>
    <phoneticPr fontId="2"/>
  </si>
  <si>
    <t>令和5年11月30 現在</t>
    <rPh sb="0" eb="2">
      <t>レイワ</t>
    </rPh>
    <rPh sb="10" eb="12">
      <t>ゲンザイ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</si>
  <si>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</si>
  <si>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ヒ</t>
    </rPh>
    <rPh sb="4" eb="5">
      <t>キン</t>
    </rPh>
    <phoneticPr fontId="2"/>
  </si>
  <si>
    <t>30日（土）</t>
    <rPh sb="4" eb="5">
      <t>ド</t>
    </rPh>
    <phoneticPr fontId="2"/>
  </si>
  <si>
    <t>兵庫県スキー連盟　　担当理事　西村　文紀</t>
    <rPh sb="0" eb="3">
      <t>ヒョウゴケン</t>
    </rPh>
    <rPh sb="6" eb="8">
      <t>レンメイ</t>
    </rPh>
    <rPh sb="10" eb="12">
      <t>タントウ</t>
    </rPh>
    <rPh sb="12" eb="14">
      <t>リジ</t>
    </rPh>
    <phoneticPr fontId="2"/>
  </si>
  <si>
    <t>〒669-5377　豊岡市日高町山田656</t>
    <rPh sb="10" eb="12">
      <t>トヨオカ</t>
    </rPh>
    <phoneticPr fontId="2"/>
  </si>
  <si>
    <t>majinbookochan@gmail.com</t>
  </si>
  <si>
    <t>(一財)兵庫県スキー連盟強化合宿（アルペン）鹿沢シーズンインキャンプ参加要項</t>
    <rPh sb="1" eb="3">
      <t>イチザイ</t>
    </rPh>
    <rPh sb="4" eb="7">
      <t>ヒョウゴケン</t>
    </rPh>
    <rPh sb="10" eb="12">
      <t>レンメイ</t>
    </rPh>
    <rPh sb="12" eb="14">
      <t>キョウカ</t>
    </rPh>
    <rPh sb="14" eb="16">
      <t>ガッシュク</t>
    </rPh>
    <rPh sb="22" eb="24">
      <t>カザワ</t>
    </rPh>
    <rPh sb="34" eb="36">
      <t>サンカ</t>
    </rPh>
    <rPh sb="36" eb="38">
      <t>ヨウコウ</t>
    </rPh>
    <phoneticPr fontId="2"/>
  </si>
  <si>
    <t>携帯　090-1595-8558</t>
    <phoneticPr fontId="2"/>
  </si>
  <si>
    <t>2023年　（一財）兵庫県スキー連盟強化合宿（アルペン）鹿沢シーズンINキャンプ開催一覧</t>
    <rPh sb="4" eb="5">
      <t>ネン</t>
    </rPh>
    <rPh sb="7" eb="9">
      <t>イチザイ</t>
    </rPh>
    <rPh sb="42" eb="44">
      <t>イチラン</t>
    </rPh>
    <phoneticPr fontId="2"/>
  </si>
  <si>
    <r>
      <t>　　(</t>
    </r>
    <r>
      <rPr>
        <sz val="11"/>
        <rFont val="ＭＳ Ｐゴシック"/>
        <family val="3"/>
        <charset val="128"/>
      </rPr>
      <t>2３日（土）、2４日（日）は会場都合でフリースキートレーニング予定)</t>
    </r>
    <rPh sb="5" eb="6">
      <t>ニチ</t>
    </rPh>
    <rPh sb="7" eb="8">
      <t>ド</t>
    </rPh>
    <rPh sb="12" eb="13">
      <t>ニチ</t>
    </rPh>
    <rPh sb="14" eb="15">
      <t>ニチ</t>
    </rPh>
    <rPh sb="17" eb="19">
      <t>カイジョウ</t>
    </rPh>
    <rPh sb="19" eb="21">
      <t>ツゴウ</t>
    </rPh>
    <rPh sb="34" eb="36">
      <t>ヨテイ</t>
    </rPh>
    <phoneticPr fontId="2"/>
  </si>
  <si>
    <r>
      <rPr>
        <sz val="11"/>
        <rFont val="ＭＳ Ｐゴシック"/>
        <family val="3"/>
        <charset val="128"/>
      </rPr>
      <t>12月2４日（日）まではフリースキーを中心とした基礎練習を行い、2５日（月）以降はポール練習</t>
    </r>
    <rPh sb="2" eb="3">
      <t>ガツ</t>
    </rPh>
    <rPh sb="5" eb="6">
      <t>ニチ</t>
    </rPh>
    <rPh sb="7" eb="8">
      <t>ニチ</t>
    </rPh>
    <rPh sb="19" eb="21">
      <t>チュウシン</t>
    </rPh>
    <rPh sb="24" eb="26">
      <t>キソ</t>
    </rPh>
    <rPh sb="26" eb="28">
      <t>レンシュウ</t>
    </rPh>
    <rPh sb="29" eb="30">
      <t>オコナ</t>
    </rPh>
    <rPh sb="34" eb="35">
      <t>ニチ</t>
    </rPh>
    <rPh sb="36" eb="37">
      <t>ゲツ</t>
    </rPh>
    <rPh sb="38" eb="40">
      <t>イコウ</t>
    </rPh>
    <phoneticPr fontId="2"/>
  </si>
  <si>
    <r>
      <t>大人1日券平日</t>
    </r>
    <r>
      <rPr>
        <sz val="11"/>
        <rFont val="ＭＳ Ｐゴシック"/>
        <family val="3"/>
        <charset val="128"/>
      </rPr>
      <t>3,900円祝日4,200円（購入時SAJ会員証必須）4時間券も有り</t>
    </r>
    <rPh sb="0" eb="2">
      <t>オトナ</t>
    </rPh>
    <rPh sb="3" eb="4">
      <t>ニチ</t>
    </rPh>
    <rPh sb="4" eb="5">
      <t>ケン</t>
    </rPh>
    <rPh sb="5" eb="7">
      <t>ヘイジツ</t>
    </rPh>
    <rPh sb="12" eb="13">
      <t>エン</t>
    </rPh>
    <rPh sb="13" eb="15">
      <t>シュクジツ</t>
    </rPh>
    <rPh sb="20" eb="21">
      <t>エン</t>
    </rPh>
    <rPh sb="22" eb="25">
      <t>コウニュウジ</t>
    </rPh>
    <rPh sb="28" eb="31">
      <t>カイインショウ</t>
    </rPh>
    <rPh sb="31" eb="33">
      <t>ヒッス</t>
    </rPh>
    <phoneticPr fontId="2"/>
  </si>
  <si>
    <r>
      <t>大人2日券（平日⁺平日）</t>
    </r>
    <r>
      <rPr>
        <sz val="11"/>
        <rFont val="ＭＳ Ｐゴシック"/>
        <family val="3"/>
        <charset val="128"/>
      </rPr>
      <t>7,800円、（土日⁺土日）8,400円、（平日+土日）8,100円</t>
    </r>
    <rPh sb="0" eb="2">
      <t>オトナ</t>
    </rPh>
    <rPh sb="2" eb="4">
      <t>フツカ</t>
    </rPh>
    <rPh sb="4" eb="5">
      <t>ケン</t>
    </rPh>
    <rPh sb="6" eb="8">
      <t>ヘイジツ</t>
    </rPh>
    <rPh sb="8" eb="11">
      <t>+ヘイジツ</t>
    </rPh>
    <rPh sb="17" eb="18">
      <t>エン</t>
    </rPh>
    <rPh sb="20" eb="22">
      <t>ドニチ</t>
    </rPh>
    <rPh sb="22" eb="25">
      <t>+ドニチ</t>
    </rPh>
    <rPh sb="31" eb="32">
      <t>エン</t>
    </rPh>
    <rPh sb="34" eb="36">
      <t>ヘイジツ</t>
    </rPh>
    <rPh sb="37" eb="39">
      <t>ドニチ</t>
    </rPh>
    <rPh sb="45" eb="46">
      <t>エン</t>
    </rPh>
    <phoneticPr fontId="2"/>
  </si>
  <si>
    <r>
      <t>下記あてに住所・氏名・学年・期間を書いて送信願います。締切は</t>
    </r>
    <r>
      <rPr>
        <sz val="11"/>
        <rFont val="ＭＳ Ｐゴシック"/>
        <family val="3"/>
        <charset val="128"/>
      </rPr>
      <t>11月30日（木）12:00までといたします。</t>
    </r>
    <rPh sb="0" eb="2">
      <t>カキ</t>
    </rPh>
    <rPh sb="5" eb="7">
      <t>ジュウショ</t>
    </rPh>
    <rPh sb="8" eb="10">
      <t>シメイ</t>
    </rPh>
    <rPh sb="11" eb="13">
      <t>ガクネン</t>
    </rPh>
    <rPh sb="14" eb="16">
      <t>キカン</t>
    </rPh>
    <rPh sb="17" eb="18">
      <t>カ</t>
    </rPh>
    <rPh sb="20" eb="22">
      <t>ソウシン</t>
    </rPh>
    <rPh sb="22" eb="23">
      <t>ネガ</t>
    </rPh>
    <rPh sb="37" eb="38">
      <t>モク</t>
    </rPh>
    <phoneticPr fontId="2"/>
  </si>
  <si>
    <t>majinbookochan@gmail.com</t>
    <phoneticPr fontId="2"/>
  </si>
  <si>
    <t>☎090-1595-8558 （問い合わせはできるだけメールにてお願いいたします）</t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</si>
</sst>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rgb="FF22222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38" fontId="0" fillId="0" borderId="0" xfId="2" applyFont="1">
      <alignment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12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6" fillId="3" borderId="5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3" borderId="3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3" xfId="0" applyFont="1" applyFill="1" applyBorder="1">
      <alignment vertical="center"/>
    </xf>
    <xf numFmtId="0" fontId="5" fillId="0" borderId="15" xfId="0" applyFont="1" applyBorder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2" fillId="0" borderId="1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0" fillId="3" borderId="1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right" vertical="center"/>
    </xf>
    <xf numFmtId="38" fontId="0" fillId="4" borderId="0" xfId="0" applyNumberFormat="1" applyFill="1">
      <alignment vertical="center"/>
    </xf>
    <xf numFmtId="0" fontId="1" fillId="0" borderId="1" xfId="4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16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56" fontId="0" fillId="0" borderId="0" xfId="0" applyNumberFormat="1">
      <alignment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vertical="center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0" borderId="0" xfId="1" applyFont="1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6">
    <cellStyle name="ハイパーリンク" xfId="1" builtinId="8"/>
    <cellStyle name="桁区切り" xfId="2" builtinId="6"/>
    <cellStyle name="桁区切り 2" xfId="5" xr:uid="{00000000-0005-0000-0000-000002000000}"/>
    <cellStyle name="標準" xfId="0" builtinId="0"/>
    <cellStyle name="標準 2" xfId="4" xr:uid="{00000000-0005-0000-0000-000005000000}"/>
    <cellStyle name="良い 2" xfId="3" xr:uid="{00000000-0005-0000-0000-000006000000}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"/>
  <sheetViews>
    <sheetView workbookViewId="0">
      <selection activeCell="B4" sqref="B4"/>
    </sheetView>
  </sheetViews>
  <sheetFormatPr defaultRowHeight="13.2" x14ac:dyDescent="0.2"/>
  <sheetData>
    <row r="4" spans="2:2" x14ac:dyDescent="0.2">
      <c r="B4" t="s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61"/>
  <sheetViews>
    <sheetView topLeftCell="A26" zoomScale="90" zoomScaleNormal="90" zoomScaleSheetLayoutView="100" zoomScalePageLayoutView="90" workbookViewId="0">
      <selection activeCell="D60" sqref="D60"/>
    </sheetView>
  </sheetViews>
  <sheetFormatPr defaultColWidth="8.88671875" defaultRowHeight="13.2" x14ac:dyDescent="0.2"/>
  <cols>
    <col min="1" max="1" width="1.6640625" customWidth="1"/>
    <col min="3" max="3" width="1.88671875" customWidth="1"/>
    <col min="4" max="4" width="10.77734375" customWidth="1"/>
    <col min="5" max="5" width="11.88671875" customWidth="1"/>
    <col min="11" max="11" width="11.33203125" customWidth="1"/>
  </cols>
  <sheetData>
    <row r="1" spans="1:11" ht="20.25" customHeight="1" x14ac:dyDescent="0.2">
      <c r="B1" s="73" t="s">
        <v>99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8.75" customHeight="1" x14ac:dyDescent="0.2">
      <c r="B2" s="73" t="s">
        <v>114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8.25" customHeight="1" thickBo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1" x14ac:dyDescent="0.2">
      <c r="A5" s="59"/>
      <c r="B5" s="60" t="s">
        <v>11</v>
      </c>
      <c r="D5" t="s">
        <v>105</v>
      </c>
      <c r="K5" s="61"/>
    </row>
    <row r="6" spans="1:11" x14ac:dyDescent="0.2">
      <c r="A6" s="59"/>
      <c r="B6" s="60" t="s">
        <v>2</v>
      </c>
      <c r="D6" t="s">
        <v>98</v>
      </c>
      <c r="K6" s="61"/>
    </row>
    <row r="7" spans="1:11" x14ac:dyDescent="0.2">
      <c r="A7" s="59"/>
      <c r="B7" s="60"/>
      <c r="E7" s="62" t="s">
        <v>12</v>
      </c>
      <c r="K7" s="61"/>
    </row>
    <row r="8" spans="1:11" x14ac:dyDescent="0.2">
      <c r="A8" s="59"/>
      <c r="B8" s="60"/>
      <c r="K8" s="61"/>
    </row>
    <row r="9" spans="1:11" x14ac:dyDescent="0.2">
      <c r="A9" s="59"/>
      <c r="B9" s="60" t="s">
        <v>13</v>
      </c>
      <c r="D9" t="s">
        <v>14</v>
      </c>
      <c r="K9" s="61"/>
    </row>
    <row r="10" spans="1:11" x14ac:dyDescent="0.2">
      <c r="A10" s="59"/>
      <c r="B10" s="60"/>
      <c r="D10" s="63"/>
      <c r="K10" s="61"/>
    </row>
    <row r="11" spans="1:11" x14ac:dyDescent="0.2">
      <c r="A11" s="59"/>
      <c r="B11" s="60" t="s">
        <v>15</v>
      </c>
      <c r="D11" s="63">
        <v>44917</v>
      </c>
      <c r="E11" t="s">
        <v>87</v>
      </c>
      <c r="K11" s="61"/>
    </row>
    <row r="12" spans="1:11" x14ac:dyDescent="0.2">
      <c r="A12" s="59"/>
      <c r="B12" s="60"/>
      <c r="D12" s="63"/>
      <c r="E12" t="s">
        <v>5</v>
      </c>
      <c r="F12" t="s">
        <v>89</v>
      </c>
      <c r="K12" s="61"/>
    </row>
    <row r="13" spans="1:11" x14ac:dyDescent="0.2">
      <c r="A13" s="59"/>
      <c r="B13" s="60"/>
      <c r="D13" s="63"/>
      <c r="E13" t="s">
        <v>69</v>
      </c>
      <c r="F13" t="s">
        <v>90</v>
      </c>
      <c r="K13" s="61"/>
    </row>
    <row r="14" spans="1:11" ht="19.95" customHeight="1" x14ac:dyDescent="0.2">
      <c r="A14" s="59"/>
      <c r="B14" s="60"/>
      <c r="D14" s="63"/>
      <c r="K14" s="61"/>
    </row>
    <row r="15" spans="1:11" x14ac:dyDescent="0.2">
      <c r="A15" s="59"/>
      <c r="B15" s="60"/>
      <c r="D15" s="63">
        <v>44918</v>
      </c>
      <c r="E15" t="s">
        <v>24</v>
      </c>
      <c r="F15" s="64" t="s">
        <v>25</v>
      </c>
      <c r="K15" s="61"/>
    </row>
    <row r="16" spans="1:11" ht="14.4" x14ac:dyDescent="0.2">
      <c r="A16" s="59"/>
      <c r="B16" s="60"/>
      <c r="D16" s="65" t="s">
        <v>19</v>
      </c>
      <c r="F16" t="s">
        <v>26</v>
      </c>
      <c r="H16" t="s">
        <v>27</v>
      </c>
      <c r="K16" s="61"/>
    </row>
    <row r="17" spans="1:11" x14ac:dyDescent="0.2">
      <c r="A17" s="59"/>
      <c r="B17" s="60"/>
      <c r="D17" s="63">
        <v>44925</v>
      </c>
      <c r="E17" t="s">
        <v>10</v>
      </c>
      <c r="F17" t="s">
        <v>23</v>
      </c>
      <c r="K17" s="61"/>
    </row>
    <row r="18" spans="1:11" x14ac:dyDescent="0.2">
      <c r="A18" s="59"/>
      <c r="B18" s="60"/>
      <c r="D18" s="63"/>
      <c r="E18" t="s">
        <v>8</v>
      </c>
      <c r="F18" s="66" t="s">
        <v>18</v>
      </c>
      <c r="H18" t="s">
        <v>91</v>
      </c>
      <c r="K18" s="61" t="s">
        <v>28</v>
      </c>
    </row>
    <row r="19" spans="1:11" x14ac:dyDescent="0.2">
      <c r="A19" s="59"/>
      <c r="B19" s="60"/>
      <c r="E19" t="s">
        <v>1</v>
      </c>
      <c r="F19" t="s">
        <v>16</v>
      </c>
      <c r="K19" s="61"/>
    </row>
    <row r="20" spans="1:11" x14ac:dyDescent="0.2">
      <c r="A20" s="59"/>
      <c r="B20" s="60"/>
      <c r="E20" t="s">
        <v>9</v>
      </c>
      <c r="F20" t="s">
        <v>17</v>
      </c>
      <c r="H20" t="s">
        <v>91</v>
      </c>
      <c r="K20" s="61" t="s">
        <v>28</v>
      </c>
    </row>
    <row r="21" spans="1:11" x14ac:dyDescent="0.2">
      <c r="A21" s="59"/>
      <c r="B21" s="60"/>
      <c r="F21" t="s">
        <v>70</v>
      </c>
      <c r="K21" s="61"/>
    </row>
    <row r="22" spans="1:11" x14ac:dyDescent="0.2">
      <c r="A22" s="59"/>
      <c r="B22" s="60"/>
      <c r="E22" t="s">
        <v>117</v>
      </c>
      <c r="K22" s="61"/>
    </row>
    <row r="23" spans="1:11" x14ac:dyDescent="0.2">
      <c r="A23" s="59"/>
      <c r="B23" s="60"/>
      <c r="E23" t="s">
        <v>69</v>
      </c>
      <c r="F23" t="s">
        <v>20</v>
      </c>
      <c r="K23" s="61"/>
    </row>
    <row r="24" spans="1:11" x14ac:dyDescent="0.2">
      <c r="A24" s="59"/>
      <c r="B24" s="60"/>
      <c r="E24" t="s">
        <v>5</v>
      </c>
      <c r="F24" t="s">
        <v>21</v>
      </c>
      <c r="K24" s="61"/>
    </row>
    <row r="25" spans="1:11" x14ac:dyDescent="0.2">
      <c r="A25" s="59"/>
      <c r="B25" s="60"/>
      <c r="F25" t="s">
        <v>22</v>
      </c>
      <c r="K25" s="61"/>
    </row>
    <row r="26" spans="1:11" x14ac:dyDescent="0.2">
      <c r="A26" s="59"/>
      <c r="B26" s="60"/>
      <c r="D26" s="63">
        <v>44926</v>
      </c>
      <c r="E26" t="s">
        <v>24</v>
      </c>
      <c r="F26" s="64" t="s">
        <v>25</v>
      </c>
      <c r="K26" s="61"/>
    </row>
    <row r="27" spans="1:11" x14ac:dyDescent="0.2">
      <c r="A27" s="59"/>
      <c r="B27" s="60"/>
      <c r="D27" s="63"/>
      <c r="F27" t="s">
        <v>26</v>
      </c>
      <c r="H27" t="s">
        <v>27</v>
      </c>
      <c r="K27" s="61"/>
    </row>
    <row r="28" spans="1:11" x14ac:dyDescent="0.2">
      <c r="A28" s="59"/>
      <c r="B28" s="60"/>
      <c r="E28" t="s">
        <v>10</v>
      </c>
      <c r="F28" t="s">
        <v>23</v>
      </c>
      <c r="H28" t="s">
        <v>88</v>
      </c>
      <c r="K28" s="61"/>
    </row>
    <row r="29" spans="1:11" x14ac:dyDescent="0.2">
      <c r="A29" s="59"/>
      <c r="B29" s="60"/>
      <c r="F29" s="66"/>
      <c r="K29" s="61"/>
    </row>
    <row r="30" spans="1:11" ht="7.5" customHeight="1" x14ac:dyDescent="0.2">
      <c r="A30" s="59"/>
      <c r="B30" s="60"/>
      <c r="K30" s="61"/>
    </row>
    <row r="31" spans="1:11" x14ac:dyDescent="0.2">
      <c r="A31" s="59"/>
      <c r="B31" s="60" t="s">
        <v>29</v>
      </c>
      <c r="D31" t="s">
        <v>30</v>
      </c>
      <c r="K31" s="61"/>
    </row>
    <row r="32" spans="1:11" x14ac:dyDescent="0.2">
      <c r="A32" s="59"/>
      <c r="B32" s="60"/>
      <c r="D32" t="s">
        <v>118</v>
      </c>
      <c r="K32" s="61"/>
    </row>
    <row r="33" spans="1:11" x14ac:dyDescent="0.2">
      <c r="A33" s="59"/>
      <c r="B33" s="60"/>
      <c r="D33" t="s">
        <v>102</v>
      </c>
      <c r="K33" s="61"/>
    </row>
    <row r="34" spans="1:11" x14ac:dyDescent="0.2">
      <c r="A34" s="59"/>
      <c r="B34" s="60"/>
      <c r="D34" t="s">
        <v>31</v>
      </c>
      <c r="K34" s="61"/>
    </row>
    <row r="35" spans="1:11" x14ac:dyDescent="0.2">
      <c r="A35" s="59"/>
      <c r="B35" s="60" t="s">
        <v>32</v>
      </c>
      <c r="D35" t="s">
        <v>71</v>
      </c>
      <c r="F35" t="s">
        <v>92</v>
      </c>
      <c r="K35" s="61"/>
    </row>
    <row r="36" spans="1:11" x14ac:dyDescent="0.2">
      <c r="A36" s="59"/>
      <c r="B36" s="60"/>
      <c r="K36" s="61"/>
    </row>
    <row r="37" spans="1:11" x14ac:dyDescent="0.2">
      <c r="A37" s="59"/>
      <c r="B37" s="60" t="s">
        <v>33</v>
      </c>
      <c r="D37" t="s">
        <v>3</v>
      </c>
      <c r="E37" t="s">
        <v>57</v>
      </c>
      <c r="H37" t="s">
        <v>100</v>
      </c>
      <c r="K37" s="61"/>
    </row>
    <row r="38" spans="1:11" x14ac:dyDescent="0.2">
      <c r="A38" s="59"/>
      <c r="B38" s="60"/>
      <c r="E38" t="s">
        <v>58</v>
      </c>
      <c r="H38" t="s">
        <v>101</v>
      </c>
      <c r="K38" s="61"/>
    </row>
    <row r="39" spans="1:11" x14ac:dyDescent="0.2">
      <c r="A39" s="59"/>
      <c r="B39" s="60"/>
      <c r="D39" t="s">
        <v>7</v>
      </c>
      <c r="E39" t="s">
        <v>119</v>
      </c>
      <c r="K39" s="61"/>
    </row>
    <row r="40" spans="1:11" x14ac:dyDescent="0.2">
      <c r="A40" s="59"/>
      <c r="B40" s="60"/>
      <c r="E40" t="s">
        <v>120</v>
      </c>
      <c r="K40" s="61"/>
    </row>
    <row r="41" spans="1:11" x14ac:dyDescent="0.2">
      <c r="A41" s="59"/>
      <c r="B41" s="60"/>
      <c r="E41" t="s">
        <v>103</v>
      </c>
      <c r="K41" s="61"/>
    </row>
    <row r="42" spans="1:11" x14ac:dyDescent="0.2">
      <c r="A42" s="59"/>
      <c r="B42" s="60"/>
      <c r="E42" t="s">
        <v>104</v>
      </c>
      <c r="K42" s="61"/>
    </row>
    <row r="43" spans="1:11" x14ac:dyDescent="0.2">
      <c r="A43" s="59"/>
      <c r="B43" s="60"/>
      <c r="D43" t="s">
        <v>34</v>
      </c>
      <c r="E43" t="s">
        <v>106</v>
      </c>
      <c r="K43" s="61"/>
    </row>
    <row r="44" spans="1:11" x14ac:dyDescent="0.2">
      <c r="A44" s="59"/>
      <c r="B44" s="60"/>
      <c r="D44" s="50" t="s">
        <v>96</v>
      </c>
      <c r="E44" t="s">
        <v>97</v>
      </c>
      <c r="K44" s="61"/>
    </row>
    <row r="45" spans="1:11" x14ac:dyDescent="0.2">
      <c r="A45" s="59"/>
      <c r="B45" s="60"/>
      <c r="D45" t="s">
        <v>0</v>
      </c>
      <c r="E45" t="s">
        <v>35</v>
      </c>
      <c r="K45" s="61"/>
    </row>
    <row r="46" spans="1:11" x14ac:dyDescent="0.2">
      <c r="A46" s="59"/>
      <c r="B46" s="60"/>
      <c r="D46" t="s">
        <v>60</v>
      </c>
      <c r="K46" s="61"/>
    </row>
    <row r="47" spans="1:11" ht="6.75" customHeight="1" x14ac:dyDescent="0.2">
      <c r="A47" s="59"/>
      <c r="B47" s="60"/>
      <c r="K47" s="61"/>
    </row>
    <row r="48" spans="1:11" x14ac:dyDescent="0.2">
      <c r="A48" s="59"/>
      <c r="B48" s="40" t="s">
        <v>36</v>
      </c>
      <c r="D48" t="s">
        <v>37</v>
      </c>
      <c r="K48" s="61"/>
    </row>
    <row r="49" spans="1:11" x14ac:dyDescent="0.2">
      <c r="A49" s="59"/>
      <c r="B49" s="60"/>
      <c r="D49" t="s">
        <v>38</v>
      </c>
      <c r="K49" s="61"/>
    </row>
    <row r="50" spans="1:11" x14ac:dyDescent="0.2">
      <c r="A50" s="59"/>
      <c r="B50" s="60"/>
      <c r="D50" t="s">
        <v>39</v>
      </c>
      <c r="K50" s="61"/>
    </row>
    <row r="51" spans="1:11" x14ac:dyDescent="0.2">
      <c r="A51" s="59"/>
      <c r="B51" s="60"/>
      <c r="D51" t="s">
        <v>40</v>
      </c>
      <c r="K51" s="61"/>
    </row>
    <row r="52" spans="1:11" ht="7.5" customHeight="1" x14ac:dyDescent="0.2">
      <c r="A52" s="59"/>
      <c r="B52" s="60"/>
      <c r="K52" s="61"/>
    </row>
    <row r="53" spans="1:11" ht="12.6" customHeight="1" x14ac:dyDescent="0.2">
      <c r="A53" s="59"/>
      <c r="B53" s="28" t="s">
        <v>41</v>
      </c>
      <c r="D53" s="74" t="s">
        <v>121</v>
      </c>
      <c r="E53" s="74"/>
      <c r="F53" s="74"/>
      <c r="G53" s="74"/>
      <c r="H53" s="74"/>
      <c r="I53" s="74"/>
      <c r="J53" s="74"/>
      <c r="K53" s="75"/>
    </row>
    <row r="54" spans="1:11" ht="16.5" customHeight="1" x14ac:dyDescent="0.2">
      <c r="A54" s="59"/>
      <c r="B54" s="28"/>
      <c r="D54" s="74"/>
      <c r="E54" s="74"/>
      <c r="F54" s="74"/>
      <c r="G54" s="74"/>
      <c r="H54" s="74"/>
      <c r="I54" s="74"/>
      <c r="J54" s="74"/>
      <c r="K54" s="75"/>
    </row>
    <row r="55" spans="1:11" ht="12.6" customHeight="1" x14ac:dyDescent="0.2">
      <c r="A55" s="59"/>
      <c r="B55" s="28"/>
      <c r="D55" s="67"/>
      <c r="E55" s="67"/>
      <c r="F55" s="67"/>
      <c r="G55" s="67"/>
      <c r="H55" s="67"/>
      <c r="I55" s="67"/>
      <c r="J55" s="67"/>
      <c r="K55" s="68"/>
    </row>
    <row r="56" spans="1:11" ht="15.6" customHeight="1" x14ac:dyDescent="0.2">
      <c r="A56" s="59"/>
      <c r="B56" s="39" t="s">
        <v>42</v>
      </c>
      <c r="D56" t="s">
        <v>112</v>
      </c>
      <c r="K56" s="61"/>
    </row>
    <row r="57" spans="1:11" x14ac:dyDescent="0.2">
      <c r="A57" s="59"/>
      <c r="B57" s="60"/>
      <c r="D57" t="s">
        <v>111</v>
      </c>
      <c r="K57" s="61"/>
    </row>
    <row r="58" spans="1:11" x14ac:dyDescent="0.2">
      <c r="A58" s="59"/>
      <c r="B58" s="60"/>
      <c r="D58" t="s">
        <v>43</v>
      </c>
      <c r="E58" s="69" t="s">
        <v>113</v>
      </c>
      <c r="K58" s="61"/>
    </row>
    <row r="59" spans="1:11" x14ac:dyDescent="0.2">
      <c r="A59" s="59"/>
      <c r="B59" s="60"/>
      <c r="D59" t="s">
        <v>123</v>
      </c>
      <c r="K59" s="61"/>
    </row>
    <row r="60" spans="1:11" ht="13.8" thickBot="1" x14ac:dyDescent="0.2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2"/>
    </row>
    <row r="61" spans="1:11" x14ac:dyDescent="0.2">
      <c r="D61" s="45"/>
    </row>
  </sheetData>
  <mergeCells count="3">
    <mergeCell ref="B1:K1"/>
    <mergeCell ref="B2:K2"/>
    <mergeCell ref="D53:K5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BB63"/>
  <sheetViews>
    <sheetView tabSelected="1" topLeftCell="A2" zoomScale="81" zoomScaleNormal="81" zoomScalePageLayoutView="80" workbookViewId="0">
      <pane xSplit="4" ySplit="9" topLeftCell="I11" activePane="bottomRight" state="frozen"/>
      <selection activeCell="A2" sqref="A2"/>
      <selection pane="topRight" activeCell="E2" sqref="E2"/>
      <selection pane="bottomLeft" activeCell="A11" sqref="A11"/>
      <selection pane="bottomRight" activeCell="AB3" sqref="AB3"/>
    </sheetView>
  </sheetViews>
  <sheetFormatPr defaultColWidth="8.88671875" defaultRowHeight="13.2" x14ac:dyDescent="0.2"/>
  <cols>
    <col min="1" max="1" width="7.88671875" customWidth="1"/>
    <col min="2" max="2" width="15.44140625" customWidth="1"/>
    <col min="3" max="3" width="8.33203125" customWidth="1"/>
    <col min="4" max="4" width="6.21875" customWidth="1"/>
    <col min="5" max="5" width="10.33203125" customWidth="1"/>
    <col min="6" max="32" width="4.109375" customWidth="1"/>
    <col min="33" max="33" width="12.33203125" customWidth="1"/>
    <col min="34" max="34" width="11.77734375" customWidth="1"/>
    <col min="35" max="35" width="26.5546875" customWidth="1"/>
    <col min="36" max="50" width="0" hidden="1" customWidth="1"/>
    <col min="51" max="51" width="8.33203125" hidden="1" customWidth="1"/>
    <col min="52" max="57" width="0" hidden="1" customWidth="1"/>
  </cols>
  <sheetData>
    <row r="1" spans="1:54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54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53"/>
      <c r="AD2" s="14"/>
      <c r="AE2" s="15"/>
      <c r="AF2" s="53" t="s">
        <v>56</v>
      </c>
      <c r="AG2" s="12" t="s">
        <v>112</v>
      </c>
    </row>
    <row r="3" spans="1:54" ht="14.4" x14ac:dyDescent="0.2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2"/>
      <c r="AD3" s="17"/>
      <c r="AE3" s="18"/>
      <c r="AF3" s="12"/>
      <c r="AG3" s="12" t="s">
        <v>111</v>
      </c>
      <c r="AR3">
        <f>AR8*AR4</f>
        <v>0</v>
      </c>
      <c r="AT3">
        <f>AT8*AT4</f>
        <v>0</v>
      </c>
      <c r="AV3">
        <f>AV8*AV4</f>
        <v>0</v>
      </c>
      <c r="AW3">
        <f>SUM(AR3:AV3)</f>
        <v>0</v>
      </c>
    </row>
    <row r="4" spans="1:54" ht="16.2" x14ac:dyDescent="0.2">
      <c r="A4" s="76" t="s">
        <v>116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43"/>
      <c r="AF4" s="12"/>
      <c r="AG4" s="12" t="s">
        <v>115</v>
      </c>
      <c r="AM4" t="s">
        <v>83</v>
      </c>
      <c r="AR4">
        <v>4000</v>
      </c>
      <c r="AT4">
        <v>4000</v>
      </c>
      <c r="AV4">
        <v>2500</v>
      </c>
    </row>
    <row r="5" spans="1:54" x14ac:dyDescent="0.2">
      <c r="A5" s="36" t="s">
        <v>107</v>
      </c>
      <c r="B5" s="37"/>
      <c r="C5" s="37"/>
      <c r="D5" s="37"/>
      <c r="E5" s="37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S5" s="19"/>
      <c r="T5" s="19"/>
      <c r="U5" s="1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2" t="s">
        <v>43</v>
      </c>
      <c r="AH5" s="12" t="s">
        <v>122</v>
      </c>
      <c r="AI5" s="5"/>
      <c r="AL5" s="50" t="str">
        <f>AM8&amp;"泊×5000"</f>
        <v>0泊×5000</v>
      </c>
      <c r="AM5">
        <f>AM8*AM7</f>
        <v>0</v>
      </c>
      <c r="AO5">
        <f>AO8*AO7</f>
        <v>0</v>
      </c>
      <c r="AQ5">
        <f>AQ8*AQ7</f>
        <v>0</v>
      </c>
      <c r="AS5">
        <f t="shared" ref="AS5" si="0">AS8*AS7</f>
        <v>0</v>
      </c>
      <c r="AU5">
        <f>AU8*AU7</f>
        <v>0</v>
      </c>
      <c r="AW5">
        <f>SUM(AO5:AV5)</f>
        <v>0</v>
      </c>
    </row>
    <row r="6" spans="1:54" x14ac:dyDescent="0.2">
      <c r="A6" s="20" t="s">
        <v>45</v>
      </c>
      <c r="B6" s="21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4"/>
      <c r="U6" s="83" t="s">
        <v>46</v>
      </c>
      <c r="V6" s="84"/>
      <c r="W6" s="13" t="s">
        <v>95</v>
      </c>
      <c r="X6" s="14"/>
      <c r="Y6" s="14"/>
      <c r="Z6" s="14"/>
      <c r="AA6" s="9"/>
      <c r="AB6" s="9"/>
      <c r="AC6" s="9"/>
      <c r="AD6" s="9"/>
      <c r="AE6" s="8"/>
      <c r="AF6" s="9" t="s">
        <v>93</v>
      </c>
      <c r="AG6" s="8"/>
      <c r="AI6" s="8"/>
      <c r="AP6">
        <f>AP8*AP7</f>
        <v>0</v>
      </c>
      <c r="AR6">
        <f>AR8*AR7</f>
        <v>0</v>
      </c>
      <c r="AT6">
        <f>AT8*AT7</f>
        <v>0</v>
      </c>
      <c r="AV6">
        <f>AV8*AV7</f>
        <v>0</v>
      </c>
      <c r="AW6">
        <f>SUM(AP6:AV6)</f>
        <v>0</v>
      </c>
    </row>
    <row r="7" spans="1:54" x14ac:dyDescent="0.2">
      <c r="A7" s="23" t="s">
        <v>47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U7" s="83" t="s">
        <v>50</v>
      </c>
      <c r="V7" s="84"/>
      <c r="W7" s="55"/>
      <c r="X7" s="12"/>
      <c r="Y7" s="12"/>
      <c r="Z7" s="12"/>
      <c r="AE7" s="7"/>
      <c r="AF7" t="s">
        <v>48</v>
      </c>
      <c r="AG7" s="7"/>
      <c r="AI7" s="7"/>
      <c r="AK7">
        <v>8000</v>
      </c>
      <c r="AM7">
        <v>5000</v>
      </c>
      <c r="AO7">
        <v>7000</v>
      </c>
      <c r="AP7">
        <v>3000</v>
      </c>
      <c r="AQ7">
        <v>7000</v>
      </c>
      <c r="AR7">
        <v>2000</v>
      </c>
      <c r="AS7">
        <v>7000</v>
      </c>
      <c r="AT7">
        <v>2000</v>
      </c>
      <c r="AU7">
        <v>7000</v>
      </c>
      <c r="AV7">
        <v>2000</v>
      </c>
    </row>
    <row r="8" spans="1:54" x14ac:dyDescent="0.2">
      <c r="A8" s="20" t="s">
        <v>49</v>
      </c>
      <c r="B8" s="21"/>
      <c r="C8" s="2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83"/>
      <c r="V8" s="84"/>
      <c r="W8" s="54"/>
      <c r="X8" s="19"/>
      <c r="Y8" s="19"/>
      <c r="Z8" s="19"/>
      <c r="AA8" s="5"/>
      <c r="AB8" s="5"/>
      <c r="AC8" s="5"/>
      <c r="AD8" s="5"/>
      <c r="AE8" s="6"/>
      <c r="AF8" s="5"/>
      <c r="AG8" s="5"/>
      <c r="AI8" s="6"/>
      <c r="AK8">
        <f t="shared" ref="AK8:AV8" si="1">SUM(AK11:AK38)</f>
        <v>0</v>
      </c>
      <c r="AL8">
        <f t="shared" si="1"/>
        <v>0</v>
      </c>
      <c r="AM8">
        <f>SUM(AM11:AM38)</f>
        <v>0</v>
      </c>
      <c r="AN8">
        <f t="shared" si="1"/>
        <v>0</v>
      </c>
      <c r="AO8">
        <f t="shared" si="1"/>
        <v>0</v>
      </c>
      <c r="AP8">
        <f t="shared" si="1"/>
        <v>0</v>
      </c>
      <c r="AQ8">
        <f t="shared" si="1"/>
        <v>0</v>
      </c>
      <c r="AR8">
        <f t="shared" si="1"/>
        <v>0</v>
      </c>
      <c r="AS8">
        <f t="shared" si="1"/>
        <v>0</v>
      </c>
      <c r="AT8">
        <f t="shared" si="1"/>
        <v>0</v>
      </c>
      <c r="AU8">
        <f t="shared" si="1"/>
        <v>0</v>
      </c>
      <c r="AV8">
        <f t="shared" si="1"/>
        <v>0</v>
      </c>
      <c r="AZ8" s="50" t="str">
        <f>"全選手宿泊"&amp;AK8</f>
        <v>全選手宿泊0</v>
      </c>
    </row>
    <row r="9" spans="1:54" x14ac:dyDescent="0.2">
      <c r="A9" s="78" t="s">
        <v>51</v>
      </c>
      <c r="B9" s="78" t="s">
        <v>52</v>
      </c>
      <c r="C9" s="78" t="s">
        <v>53</v>
      </c>
      <c r="D9" s="78" t="s">
        <v>59</v>
      </c>
      <c r="E9" s="41" t="s">
        <v>108</v>
      </c>
      <c r="F9" s="80" t="s">
        <v>109</v>
      </c>
      <c r="G9" s="81"/>
      <c r="H9" s="82"/>
      <c r="I9" s="80" t="s">
        <v>62</v>
      </c>
      <c r="J9" s="81"/>
      <c r="K9" s="82"/>
      <c r="L9" s="80" t="s">
        <v>63</v>
      </c>
      <c r="M9" s="81"/>
      <c r="N9" s="82"/>
      <c r="O9" s="80" t="s">
        <v>61</v>
      </c>
      <c r="P9" s="81"/>
      <c r="Q9" s="82"/>
      <c r="R9" s="80" t="s">
        <v>64</v>
      </c>
      <c r="S9" s="81"/>
      <c r="T9" s="82"/>
      <c r="U9" s="80" t="s">
        <v>65</v>
      </c>
      <c r="V9" s="81"/>
      <c r="W9" s="82"/>
      <c r="X9" s="80" t="s">
        <v>66</v>
      </c>
      <c r="Y9" s="81"/>
      <c r="Z9" s="82"/>
      <c r="AA9" s="80" t="s">
        <v>68</v>
      </c>
      <c r="AB9" s="81"/>
      <c r="AC9" s="82"/>
      <c r="AD9" s="80" t="s">
        <v>110</v>
      </c>
      <c r="AE9" s="81"/>
      <c r="AF9" s="82"/>
      <c r="AG9" s="21" t="s">
        <v>67</v>
      </c>
      <c r="AH9" s="89"/>
      <c r="AI9" s="89"/>
      <c r="AZ9" s="50" t="str">
        <f>"強化選手宿泊"&amp;AM8</f>
        <v>強化選手宿泊0</v>
      </c>
      <c r="BB9" s="49" t="s">
        <v>84</v>
      </c>
    </row>
    <row r="10" spans="1:54" x14ac:dyDescent="0.2">
      <c r="A10" s="79"/>
      <c r="B10" s="79"/>
      <c r="C10" s="79"/>
      <c r="D10" s="88"/>
      <c r="E10" s="26" t="s">
        <v>6</v>
      </c>
      <c r="F10" s="26" t="s">
        <v>55</v>
      </c>
      <c r="G10" s="31" t="s">
        <v>54</v>
      </c>
      <c r="H10" s="32" t="s">
        <v>6</v>
      </c>
      <c r="I10" s="26" t="s">
        <v>55</v>
      </c>
      <c r="J10" s="31" t="s">
        <v>54</v>
      </c>
      <c r="K10" s="32" t="s">
        <v>6</v>
      </c>
      <c r="L10" s="26" t="s">
        <v>55</v>
      </c>
      <c r="M10" s="31" t="s">
        <v>54</v>
      </c>
      <c r="N10" s="32" t="s">
        <v>6</v>
      </c>
      <c r="O10" s="26" t="s">
        <v>55</v>
      </c>
      <c r="P10" s="31" t="s">
        <v>54</v>
      </c>
      <c r="Q10" s="32" t="s">
        <v>6</v>
      </c>
      <c r="R10" s="26" t="s">
        <v>55</v>
      </c>
      <c r="S10" s="31" t="s">
        <v>54</v>
      </c>
      <c r="T10" s="32" t="s">
        <v>6</v>
      </c>
      <c r="U10" s="33" t="s">
        <v>55</v>
      </c>
      <c r="V10" s="31" t="s">
        <v>54</v>
      </c>
      <c r="W10" s="32" t="s">
        <v>6</v>
      </c>
      <c r="X10" s="33" t="s">
        <v>55</v>
      </c>
      <c r="Y10" s="31" t="s">
        <v>54</v>
      </c>
      <c r="Z10" s="32" t="s">
        <v>6</v>
      </c>
      <c r="AA10" s="33" t="s">
        <v>55</v>
      </c>
      <c r="AB10" s="31" t="s">
        <v>54</v>
      </c>
      <c r="AC10" s="32" t="s">
        <v>6</v>
      </c>
      <c r="AD10" s="33" t="s">
        <v>55</v>
      </c>
      <c r="AE10" s="31" t="s">
        <v>54</v>
      </c>
      <c r="AF10" s="32" t="s">
        <v>6</v>
      </c>
      <c r="AG10" s="33" t="s">
        <v>94</v>
      </c>
      <c r="AH10" s="89"/>
      <c r="AI10" s="89"/>
      <c r="AK10" s="2" t="s">
        <v>2</v>
      </c>
      <c r="AL10" s="2" t="s">
        <v>72</v>
      </c>
      <c r="AM10" s="2" t="s">
        <v>82</v>
      </c>
      <c r="AN10" s="2" t="s">
        <v>81</v>
      </c>
      <c r="AO10" s="2" t="s">
        <v>80</v>
      </c>
      <c r="AP10" s="2" t="s">
        <v>80</v>
      </c>
      <c r="AQ10" s="2" t="s">
        <v>73</v>
      </c>
      <c r="AR10" s="2" t="s">
        <v>74</v>
      </c>
      <c r="AS10" s="2" t="s">
        <v>75</v>
      </c>
      <c r="AT10" s="2" t="s">
        <v>76</v>
      </c>
      <c r="AU10" s="2" t="s">
        <v>77</v>
      </c>
      <c r="AV10" s="2" t="s">
        <v>78</v>
      </c>
      <c r="AZ10" s="50" t="str">
        <f>"差異泊数"&amp;(AK8-AM8)</f>
        <v>差異泊数0</v>
      </c>
      <c r="BA10" t="s">
        <v>85</v>
      </c>
      <c r="BB10" s="49">
        <f>(AK8-AM8)*3000</f>
        <v>0</v>
      </c>
    </row>
    <row r="11" spans="1:54" ht="21.9" customHeight="1" x14ac:dyDescent="0.2">
      <c r="A11" s="27">
        <v>1</v>
      </c>
      <c r="B11" s="24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90"/>
      <c r="AI11" s="89"/>
      <c r="AK11" s="2">
        <f>COUNTIF(H11,"○")+COUNTIF(K11,"○")+COUNTIF(N11,"○")+COUNTIF(Q11,"○")+COUNTIF(T11,"○")+COUNTIF(W11,"○")+COUNTIF(Z11,"○")+COUNTIF(AC11,"○")+COUNTIF(AF11,"○")+COUNTIF(E11,"○")</f>
        <v>0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54" ht="21.9" customHeight="1" x14ac:dyDescent="0.2">
      <c r="A12" s="27">
        <v>2</v>
      </c>
      <c r="B12" s="24"/>
      <c r="C12" s="4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90"/>
      <c r="AI12" s="89"/>
      <c r="AK12" s="2">
        <f t="shared" ref="AK12:AK58" si="2">COUNTIF(H12,"○")+COUNTIF(K12,"○")+COUNTIF(N12,"○")+COUNTIF(Q12,"○")+COUNTIF(T12,"○")+COUNTIF(W12,"○")+COUNTIF(Z12,"○")+COUNTIF(AC12,"○")+COUNTIF(AF12,"○")+COUNTIF(E12,"○")</f>
        <v>0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54" ht="21.9" customHeight="1" x14ac:dyDescent="0.2">
      <c r="A13" s="27">
        <v>3</v>
      </c>
      <c r="B13" s="24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0"/>
      <c r="AI13" s="89"/>
      <c r="AK13" s="2">
        <f t="shared" si="2"/>
        <v>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54" ht="21.9" customHeight="1" x14ac:dyDescent="0.2">
      <c r="A14" s="27">
        <v>4</v>
      </c>
      <c r="B14" s="24"/>
      <c r="C14" s="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0"/>
      <c r="AI14" s="89"/>
      <c r="AK14" s="2">
        <f t="shared" si="2"/>
        <v>0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54" ht="21.9" customHeight="1" x14ac:dyDescent="0.2">
      <c r="A15" s="27">
        <v>5</v>
      </c>
      <c r="B15" s="24"/>
      <c r="C15" s="4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0"/>
      <c r="AI15" s="89"/>
      <c r="AK15" s="2">
        <f t="shared" si="2"/>
        <v>0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54" ht="21.9" customHeight="1" x14ac:dyDescent="0.2">
      <c r="A16" s="27">
        <v>6</v>
      </c>
      <c r="B16" s="24"/>
      <c r="C16" s="4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0"/>
      <c r="AI16" s="89"/>
      <c r="AK16" s="2">
        <f t="shared" si="2"/>
        <v>0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1.9" customHeight="1" x14ac:dyDescent="0.2">
      <c r="A17" s="27">
        <v>7</v>
      </c>
      <c r="B17" s="24"/>
      <c r="C17" s="42"/>
      <c r="D17" s="4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0"/>
      <c r="AI17" s="89"/>
      <c r="AK17" s="2">
        <f t="shared" si="2"/>
        <v>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1.9" customHeight="1" x14ac:dyDescent="0.2">
      <c r="A18" s="27">
        <v>8</v>
      </c>
      <c r="B18" s="48"/>
      <c r="C18" s="42"/>
      <c r="D18" s="4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0"/>
      <c r="AI18" s="89"/>
      <c r="AK18" s="2">
        <f t="shared" si="2"/>
        <v>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1.9" customHeight="1" x14ac:dyDescent="0.2">
      <c r="A19" s="27">
        <v>9</v>
      </c>
      <c r="B19" s="48"/>
      <c r="C19" s="42"/>
      <c r="D19" s="4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0"/>
      <c r="AI19" s="89"/>
      <c r="AK19" s="2">
        <f t="shared" si="2"/>
        <v>0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1.9" customHeight="1" x14ac:dyDescent="0.2">
      <c r="A20" s="27">
        <v>10</v>
      </c>
      <c r="B20" s="48"/>
      <c r="C20" s="42"/>
      <c r="D20" s="4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0"/>
      <c r="AI20" s="89"/>
      <c r="AK20" s="2">
        <f t="shared" si="2"/>
        <v>0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1.9" customHeight="1" x14ac:dyDescent="0.2">
      <c r="A21" s="27">
        <v>11</v>
      </c>
      <c r="B21" s="44"/>
      <c r="C21" s="42"/>
      <c r="D21" s="4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0"/>
      <c r="AI21" s="89"/>
      <c r="AK21" s="2">
        <f t="shared" si="2"/>
        <v>0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1.9" customHeight="1" x14ac:dyDescent="0.2">
      <c r="A22" s="27">
        <v>12</v>
      </c>
      <c r="B22" s="44"/>
      <c r="C22" s="42"/>
      <c r="D22" s="4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89"/>
      <c r="AI22" s="89"/>
      <c r="AK22" s="2">
        <f t="shared" si="2"/>
        <v>0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21.9" customHeight="1" x14ac:dyDescent="0.2">
      <c r="A23" s="27">
        <v>13</v>
      </c>
      <c r="B23" s="44"/>
      <c r="C23" s="42"/>
      <c r="D23" s="47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89"/>
      <c r="AI23" s="89"/>
      <c r="AK23" s="2">
        <f t="shared" si="2"/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1.9" customHeight="1" x14ac:dyDescent="0.2">
      <c r="A24" s="27">
        <v>14</v>
      </c>
      <c r="B24" s="44"/>
      <c r="C24" s="42"/>
      <c r="D24" s="42"/>
      <c r="E24" s="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89"/>
      <c r="AI24" s="89"/>
      <c r="AK24" s="2">
        <f t="shared" si="2"/>
        <v>0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1.9" customHeight="1" x14ac:dyDescent="0.2">
      <c r="A25" s="27">
        <v>15</v>
      </c>
      <c r="B25" s="44"/>
      <c r="C25" s="42"/>
      <c r="D25" s="42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9"/>
      <c r="AI25" s="89"/>
      <c r="AK25" s="2">
        <f t="shared" si="2"/>
        <v>0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21.9" customHeight="1" x14ac:dyDescent="0.2">
      <c r="A26" s="27">
        <v>16</v>
      </c>
      <c r="B26" s="44"/>
      <c r="C26" s="42"/>
      <c r="D26" s="4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9"/>
      <c r="AI26" s="89"/>
      <c r="AK26" s="2">
        <f t="shared" si="2"/>
        <v>0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21.9" customHeight="1" x14ac:dyDescent="0.2">
      <c r="A27" s="27">
        <v>17</v>
      </c>
      <c r="B27" s="44"/>
      <c r="C27" s="42"/>
      <c r="D27" s="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9"/>
      <c r="AI27" s="89"/>
      <c r="AK27" s="2">
        <f t="shared" si="2"/>
        <v>0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21.9" customHeight="1" x14ac:dyDescent="0.2">
      <c r="A28" s="27">
        <v>18</v>
      </c>
      <c r="B28" s="44"/>
      <c r="C28" s="42"/>
      <c r="D28" s="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9"/>
      <c r="AI28" s="89"/>
      <c r="AK28" s="2">
        <f t="shared" si="2"/>
        <v>0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21.9" customHeight="1" x14ac:dyDescent="0.2">
      <c r="A29" s="27">
        <v>19</v>
      </c>
      <c r="B29" s="44"/>
      <c r="C29" s="42"/>
      <c r="D29" s="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9"/>
      <c r="AI29" s="89"/>
      <c r="AK29" s="2">
        <f t="shared" si="2"/>
        <v>0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21.9" customHeight="1" x14ac:dyDescent="0.2">
      <c r="A30" s="27">
        <v>20</v>
      </c>
      <c r="B30" s="24"/>
      <c r="C30" s="4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9"/>
      <c r="AI30" s="89"/>
      <c r="AK30" s="2">
        <f t="shared" si="2"/>
        <v>0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21.9" customHeight="1" x14ac:dyDescent="0.2">
      <c r="A31" s="27">
        <v>21</v>
      </c>
      <c r="B31" s="24"/>
      <c r="C31" s="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89"/>
      <c r="AI31" s="89"/>
      <c r="AK31" s="2">
        <f t="shared" si="2"/>
        <v>0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21.9" customHeight="1" x14ac:dyDescent="0.2">
      <c r="A32" s="27">
        <v>22</v>
      </c>
      <c r="B32" s="44"/>
      <c r="C32" s="42"/>
      <c r="D32" s="4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89"/>
      <c r="AI32" s="89"/>
      <c r="AK32" s="2">
        <f t="shared" si="2"/>
        <v>0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21.9" customHeight="1" x14ac:dyDescent="0.2">
      <c r="A33" s="27">
        <v>23</v>
      </c>
      <c r="B33" s="44"/>
      <c r="C33" s="42"/>
      <c r="D33" s="4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89"/>
      <c r="AI33" s="89"/>
      <c r="AK33" s="2">
        <f t="shared" si="2"/>
        <v>0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21.9" customHeight="1" x14ac:dyDescent="0.2">
      <c r="A34" s="27">
        <v>24</v>
      </c>
      <c r="B34" s="44"/>
      <c r="C34" s="42"/>
      <c r="D34" s="42"/>
      <c r="E34" s="4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89"/>
      <c r="AI34" s="89"/>
      <c r="AK34" s="2">
        <f t="shared" si="2"/>
        <v>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21.9" customHeight="1" x14ac:dyDescent="0.2">
      <c r="A35" s="27">
        <v>25</v>
      </c>
      <c r="B35" s="44"/>
      <c r="C35" s="42"/>
      <c r="D35" s="42"/>
      <c r="E35" s="3"/>
      <c r="F35" s="3"/>
      <c r="G35" s="3"/>
      <c r="H35" s="3"/>
      <c r="I35" s="3"/>
      <c r="J35" s="3"/>
      <c r="K35" s="3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9"/>
      <c r="AI35" s="89"/>
      <c r="AK35" s="2">
        <f>COUNTIF(H35,"○")+COUNTIF(K35,"○")+COUNTIF(N35,"○")+COUNTIF(Q35,"○")+COUNTIF(T35,"○")+COUNTIF(W35,"○")+COUNTIF(Z35,"○")+COUNTIF(AC35,"○")+COUNTIF(AF35,"○")+COUNTIF(E35,"○")</f>
        <v>0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21.9" customHeight="1" x14ac:dyDescent="0.2">
      <c r="A36" s="27">
        <v>26</v>
      </c>
      <c r="B36" s="44"/>
      <c r="C36" s="52"/>
      <c r="D36" s="42"/>
      <c r="E36" s="3"/>
      <c r="F36" s="3"/>
      <c r="G36" s="3"/>
      <c r="H36" s="3"/>
      <c r="I36" s="3"/>
      <c r="J36" s="3"/>
      <c r="K36" s="3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9"/>
      <c r="AI36" s="89"/>
      <c r="AK36" s="2">
        <f t="shared" si="2"/>
        <v>0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21.9" customHeight="1" x14ac:dyDescent="0.2">
      <c r="A37" s="27">
        <v>27</v>
      </c>
      <c r="B37" s="44"/>
      <c r="C37" s="52"/>
      <c r="D37" s="42"/>
      <c r="E37" s="3"/>
      <c r="F37" s="3"/>
      <c r="G37" s="3"/>
      <c r="H37" s="3"/>
      <c r="I37" s="3"/>
      <c r="J37" s="3"/>
      <c r="K37" s="3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9"/>
      <c r="AI37" s="89"/>
      <c r="AK37" s="2">
        <f t="shared" si="2"/>
        <v>0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21.9" customHeight="1" x14ac:dyDescent="0.2">
      <c r="A38" s="27">
        <v>28</v>
      </c>
      <c r="B38" s="44"/>
      <c r="C38" s="52"/>
      <c r="D38" s="42"/>
      <c r="E38" s="3"/>
      <c r="F38" s="3"/>
      <c r="G38" s="3"/>
      <c r="H38" s="3"/>
      <c r="I38" s="3"/>
      <c r="J38" s="3"/>
      <c r="K38" s="3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9"/>
      <c r="AI38" s="89"/>
      <c r="AK38" s="2">
        <f t="shared" si="2"/>
        <v>0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21.9" customHeight="1" x14ac:dyDescent="0.2">
      <c r="A39" s="27">
        <v>29</v>
      </c>
      <c r="B39" s="44"/>
      <c r="C39" s="52"/>
      <c r="D39" s="42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9"/>
      <c r="AI39" s="89"/>
      <c r="AK39" s="2">
        <f t="shared" si="2"/>
        <v>0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21.9" customHeight="1" x14ac:dyDescent="0.2">
      <c r="A40" s="27">
        <v>30</v>
      </c>
      <c r="B40" s="44"/>
      <c r="C40" s="52"/>
      <c r="D40" s="42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9"/>
      <c r="AI40" s="89"/>
      <c r="AK40" s="2">
        <f t="shared" si="2"/>
        <v>0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21.9" customHeight="1" x14ac:dyDescent="0.2">
      <c r="A41" s="27">
        <v>31</v>
      </c>
      <c r="B41" s="44"/>
      <c r="C41" s="52"/>
      <c r="D41" s="42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89"/>
      <c r="AI41" s="89"/>
      <c r="AK41" s="2">
        <f t="shared" si="2"/>
        <v>0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21.9" customHeight="1" x14ac:dyDescent="0.2">
      <c r="A42" s="27">
        <v>32</v>
      </c>
      <c r="B42" s="24"/>
      <c r="C42" s="42"/>
      <c r="D42" s="3"/>
      <c r="E42" s="3"/>
      <c r="F42" s="3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89"/>
      <c r="AI42" s="89"/>
      <c r="AK42" s="2">
        <f t="shared" si="2"/>
        <v>0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21.9" customHeight="1" x14ac:dyDescent="0.2">
      <c r="A43" s="27">
        <v>33</v>
      </c>
      <c r="B43" s="24"/>
      <c r="C43" s="42"/>
      <c r="D43" s="3"/>
      <c r="E43" s="3"/>
      <c r="F43" s="3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89"/>
      <c r="AI43" s="89"/>
      <c r="AK43" s="2">
        <f t="shared" si="2"/>
        <v>0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21.9" customHeight="1" x14ac:dyDescent="0.2">
      <c r="A44" s="27">
        <v>34</v>
      </c>
      <c r="B44" s="24"/>
      <c r="C44" s="42"/>
      <c r="D44" s="3"/>
      <c r="E44" s="3"/>
      <c r="F44" s="3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89"/>
      <c r="AI44" s="89"/>
      <c r="AK44" s="2">
        <f t="shared" si="2"/>
        <v>0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21.9" customHeight="1" x14ac:dyDescent="0.2">
      <c r="A45" s="27">
        <v>35</v>
      </c>
      <c r="B45" s="24"/>
      <c r="C45" s="42"/>
      <c r="D45" s="3"/>
      <c r="E45" s="3"/>
      <c r="F45" s="3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89"/>
      <c r="AI45" s="89"/>
      <c r="AK45" s="2">
        <f t="shared" si="2"/>
        <v>0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21.9" customHeight="1" x14ac:dyDescent="0.2">
      <c r="A46" s="27">
        <v>36</v>
      </c>
      <c r="B46" s="24"/>
      <c r="C46" s="42"/>
      <c r="D46" s="3"/>
      <c r="E46" s="3"/>
      <c r="F46" s="3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89"/>
      <c r="AI46" s="89"/>
      <c r="AK46" s="2">
        <f t="shared" si="2"/>
        <v>0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21.9" customHeight="1" x14ac:dyDescent="0.2">
      <c r="A47" s="27"/>
      <c r="B47" s="24"/>
      <c r="C47" s="42"/>
      <c r="D47" s="3"/>
      <c r="E47" s="3"/>
      <c r="F47" s="3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89"/>
      <c r="AI47" s="89"/>
      <c r="AK47" s="2">
        <f t="shared" si="2"/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21.9" customHeight="1" x14ac:dyDescent="0.2">
      <c r="A48" s="27"/>
      <c r="B48" s="2" t="s">
        <v>32</v>
      </c>
      <c r="C48" s="1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89"/>
      <c r="AI48" s="89"/>
      <c r="AK48" s="2">
        <f t="shared" si="2"/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53" ht="21.9" customHeight="1" x14ac:dyDescent="0.2">
      <c r="A49" s="27">
        <f>A46+1</f>
        <v>37</v>
      </c>
      <c r="B49" s="2"/>
      <c r="C49" s="29"/>
      <c r="D49" s="30"/>
      <c r="E49" s="30"/>
      <c r="F49" s="10"/>
      <c r="G49" s="10"/>
      <c r="H49" s="10"/>
      <c r="I49" s="10"/>
      <c r="J49" s="10"/>
      <c r="K49" s="10"/>
      <c r="L49" s="10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5"/>
      <c r="AI49" s="95"/>
      <c r="AK49" s="2">
        <f t="shared" si="2"/>
        <v>0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11">
        <f t="shared" ref="AW49:AW50" si="3">AK49*7000</f>
        <v>0</v>
      </c>
      <c r="AX49" s="11">
        <f t="shared" ref="AX49:AX54" si="4">AL49*4000</f>
        <v>0</v>
      </c>
      <c r="AY49">
        <f t="shared" ref="AY49:AY50" si="5">AL49*3000</f>
        <v>0</v>
      </c>
      <c r="AZ49">
        <v>40000</v>
      </c>
    </row>
    <row r="50" spans="1:53" ht="21.9" customHeight="1" x14ac:dyDescent="0.2">
      <c r="A50" s="27">
        <f>A49+1</f>
        <v>38</v>
      </c>
      <c r="B50" s="2"/>
      <c r="C50" s="38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6"/>
      <c r="AI50" s="97"/>
      <c r="AK50" s="2">
        <f t="shared" si="2"/>
        <v>0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11">
        <f t="shared" si="3"/>
        <v>0</v>
      </c>
      <c r="AX50" s="11">
        <f t="shared" si="4"/>
        <v>0</v>
      </c>
      <c r="AY50">
        <f t="shared" si="5"/>
        <v>0</v>
      </c>
      <c r="AZ50">
        <v>40000</v>
      </c>
    </row>
    <row r="51" spans="1:53" ht="21.9" customHeight="1" x14ac:dyDescent="0.2">
      <c r="A51" s="27">
        <f t="shared" ref="A51:A56" si="6">A50+1</f>
        <v>39</v>
      </c>
      <c r="B51" s="2"/>
      <c r="C51" s="38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3"/>
      <c r="AI51" s="94"/>
      <c r="AK51" s="2">
        <f t="shared" si="2"/>
        <v>0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11"/>
      <c r="AX51" s="11"/>
    </row>
    <row r="52" spans="1:53" ht="21.9" customHeight="1" x14ac:dyDescent="0.2">
      <c r="A52" s="27">
        <f t="shared" si="6"/>
        <v>40</v>
      </c>
      <c r="B52" s="2"/>
      <c r="C52" s="38"/>
      <c r="D52" s="3"/>
      <c r="E52" s="3"/>
      <c r="F52" s="34"/>
      <c r="G52" s="34"/>
      <c r="H52" s="34"/>
      <c r="I52" s="34"/>
      <c r="J52" s="34"/>
      <c r="K52" s="34"/>
      <c r="L52" s="34"/>
      <c r="M52" s="1"/>
      <c r="N52" s="3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3"/>
      <c r="AI52" s="94"/>
      <c r="AK52" s="2">
        <f t="shared" si="2"/>
        <v>0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11">
        <f>AK52*7000</f>
        <v>0</v>
      </c>
      <c r="AX52" s="11">
        <f t="shared" si="4"/>
        <v>0</v>
      </c>
      <c r="AY52">
        <f t="shared" ref="AY52:AY54" si="7">AL52*3000</f>
        <v>0</v>
      </c>
      <c r="AZ52">
        <v>40000</v>
      </c>
    </row>
    <row r="53" spans="1:53" ht="21.9" customHeight="1" x14ac:dyDescent="0.2">
      <c r="A53" s="27">
        <f t="shared" si="6"/>
        <v>41</v>
      </c>
      <c r="B53" s="2"/>
      <c r="C53" s="38"/>
      <c r="D53" s="3"/>
      <c r="E53" s="3"/>
      <c r="F53" s="1"/>
      <c r="G53" s="34"/>
      <c r="H53" s="34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8"/>
      <c r="AI53" s="90"/>
      <c r="AK53" s="2">
        <f t="shared" si="2"/>
        <v>0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11">
        <f>AK53*7000</f>
        <v>0</v>
      </c>
      <c r="AX53" s="11">
        <f>AL53*4000</f>
        <v>0</v>
      </c>
      <c r="AZ53">
        <v>40000</v>
      </c>
    </row>
    <row r="54" spans="1:53" ht="21.9" customHeight="1" x14ac:dyDescent="0.2">
      <c r="A54" s="27">
        <f t="shared" si="6"/>
        <v>42</v>
      </c>
      <c r="B54" s="2"/>
      <c r="C54" s="38"/>
      <c r="D54" s="3"/>
      <c r="E54" s="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1"/>
      <c r="AI54" s="92"/>
      <c r="AK54" s="2">
        <f t="shared" si="2"/>
        <v>0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11">
        <f>AK54*7000</f>
        <v>0</v>
      </c>
      <c r="AX54" s="11">
        <f t="shared" si="4"/>
        <v>0</v>
      </c>
      <c r="AY54">
        <f t="shared" si="7"/>
        <v>0</v>
      </c>
      <c r="AZ54">
        <v>40000</v>
      </c>
      <c r="BA54" s="49" t="s">
        <v>86</v>
      </c>
    </row>
    <row r="55" spans="1:53" ht="21.9" customHeight="1" x14ac:dyDescent="0.2">
      <c r="A55" s="27">
        <f t="shared" si="6"/>
        <v>43</v>
      </c>
      <c r="B55" s="2"/>
      <c r="C55" s="38"/>
      <c r="D55" s="3"/>
      <c r="E55" s="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1"/>
      <c r="AI55" s="92"/>
      <c r="AK55">
        <f t="shared" si="2"/>
        <v>0</v>
      </c>
      <c r="AW55" s="11"/>
      <c r="AX55" s="11"/>
      <c r="BA55" s="49"/>
    </row>
    <row r="56" spans="1:53" ht="21.9" customHeight="1" x14ac:dyDescent="0.2">
      <c r="A56" s="27">
        <f t="shared" si="6"/>
        <v>44</v>
      </c>
      <c r="B56" s="2"/>
      <c r="C56" s="38"/>
      <c r="D56" s="3"/>
      <c r="E56" s="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1"/>
      <c r="AI56" s="92"/>
      <c r="AK56">
        <f t="shared" si="2"/>
        <v>0</v>
      </c>
      <c r="AW56" s="11"/>
      <c r="AX56" s="11"/>
      <c r="BA56" s="49"/>
    </row>
    <row r="57" spans="1:53" ht="21.9" customHeight="1" x14ac:dyDescent="0.2">
      <c r="A57" s="27"/>
      <c r="B57" s="2" ph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89"/>
      <c r="AI57" s="89"/>
      <c r="AK57">
        <f t="shared" si="2"/>
        <v>0</v>
      </c>
      <c r="AW57" s="11">
        <f>SUM(AW49:AW54)</f>
        <v>0</v>
      </c>
      <c r="AX57" s="11">
        <f>SUM(AX49:AX54)</f>
        <v>0</v>
      </c>
      <c r="AY57" s="11">
        <f>SUM(AY49:AY54)</f>
        <v>0</v>
      </c>
      <c r="AZ57" s="11">
        <f>SUM(AZ49:AZ54)</f>
        <v>200000</v>
      </c>
      <c r="BA57" s="51">
        <f>SUM(AW57:AZ57)</f>
        <v>200000</v>
      </c>
    </row>
    <row r="58" spans="1:53" ht="21.9" customHeight="1" x14ac:dyDescent="0.2">
      <c r="A58" s="27"/>
      <c r="B58" s="2" ph="1"/>
      <c r="C58" s="1"/>
      <c r="D58" s="1"/>
      <c r="E58" s="1">
        <f t="shared" ref="E58:AG58" si="8">COUNTA(E11:E57,"○")-1</f>
        <v>0</v>
      </c>
      <c r="F58" s="1">
        <f t="shared" ref="F58:H58" si="9">COUNTA(F11:F57,"○")-1</f>
        <v>0</v>
      </c>
      <c r="G58" s="1">
        <f t="shared" si="9"/>
        <v>0</v>
      </c>
      <c r="H58" s="1">
        <f t="shared" si="9"/>
        <v>0</v>
      </c>
      <c r="I58" s="1">
        <f t="shared" si="8"/>
        <v>0</v>
      </c>
      <c r="J58" s="1">
        <f t="shared" si="8"/>
        <v>0</v>
      </c>
      <c r="K58" s="1">
        <f t="shared" si="8"/>
        <v>0</v>
      </c>
      <c r="L58" s="1">
        <f t="shared" si="8"/>
        <v>0</v>
      </c>
      <c r="M58" s="1">
        <f t="shared" si="8"/>
        <v>0</v>
      </c>
      <c r="N58" s="1">
        <f t="shared" si="8"/>
        <v>0</v>
      </c>
      <c r="O58" s="1">
        <f t="shared" si="8"/>
        <v>0</v>
      </c>
      <c r="P58" s="1">
        <f t="shared" si="8"/>
        <v>0</v>
      </c>
      <c r="Q58" s="1">
        <f t="shared" si="8"/>
        <v>0</v>
      </c>
      <c r="R58" s="1">
        <f t="shared" si="8"/>
        <v>0</v>
      </c>
      <c r="S58" s="1">
        <f t="shared" si="8"/>
        <v>0</v>
      </c>
      <c r="T58" s="1">
        <f t="shared" si="8"/>
        <v>0</v>
      </c>
      <c r="U58" s="1">
        <f t="shared" si="8"/>
        <v>0</v>
      </c>
      <c r="V58" s="1">
        <f t="shared" si="8"/>
        <v>0</v>
      </c>
      <c r="W58" s="1">
        <f t="shared" si="8"/>
        <v>0</v>
      </c>
      <c r="X58" s="1">
        <f t="shared" si="8"/>
        <v>0</v>
      </c>
      <c r="Y58" s="1">
        <f t="shared" si="8"/>
        <v>0</v>
      </c>
      <c r="Z58" s="1">
        <f t="shared" si="8"/>
        <v>0</v>
      </c>
      <c r="AA58" s="1">
        <f t="shared" ref="AA58:AC58" si="10">COUNTA(AA11:AA57,"○")-1</f>
        <v>0</v>
      </c>
      <c r="AB58" s="1">
        <f t="shared" si="10"/>
        <v>0</v>
      </c>
      <c r="AC58" s="1">
        <f t="shared" si="10"/>
        <v>0</v>
      </c>
      <c r="AD58" s="1">
        <f t="shared" si="8"/>
        <v>0</v>
      </c>
      <c r="AE58" s="1">
        <f t="shared" si="8"/>
        <v>0</v>
      </c>
      <c r="AF58" s="1">
        <f t="shared" si="8"/>
        <v>0</v>
      </c>
      <c r="AG58" s="1">
        <f t="shared" si="8"/>
        <v>0</v>
      </c>
      <c r="AH58" s="89"/>
      <c r="AI58" s="89"/>
      <c r="AK58">
        <f t="shared" si="2"/>
        <v>0</v>
      </c>
    </row>
    <row r="59" spans="1:53" ht="21.9" customHeight="1" x14ac:dyDescent="0.2">
      <c r="S59" s="12"/>
      <c r="T59" s="12"/>
      <c r="U59" s="12"/>
      <c r="V59" s="12"/>
      <c r="AJ59">
        <f>SUM(AJ49:AJ57)</f>
        <v>0</v>
      </c>
      <c r="AK59">
        <f>SUM(AK11:AK57)*7500</f>
        <v>0</v>
      </c>
      <c r="AL59">
        <f>SUM(AL11:AL57)*4000</f>
        <v>0</v>
      </c>
      <c r="AQ59">
        <f>SUM(AQ11:AQ57)*-2000</f>
        <v>0</v>
      </c>
      <c r="AS59">
        <f>SUM(AS11:AS57)*7000</f>
        <v>0</v>
      </c>
      <c r="AT59">
        <f>SUM(AT11:AT57)*4000</f>
        <v>0</v>
      </c>
      <c r="AU59">
        <f>SUM(AU11:AU57)*-2000</f>
        <v>0</v>
      </c>
    </row>
    <row r="60" spans="1:53" x14ac:dyDescent="0.2">
      <c r="AR60">
        <f t="shared" ref="AR60" si="11">SUM(AJ60:AQ60)</f>
        <v>0</v>
      </c>
    </row>
    <row r="61" spans="1:53" x14ac:dyDescent="0.2">
      <c r="B61" s="12"/>
      <c r="S61" s="12"/>
      <c r="AR61">
        <f>SUM(AK59:AQ59)</f>
        <v>0</v>
      </c>
      <c r="AU61">
        <f>SUM(AS59:AU59)</f>
        <v>0</v>
      </c>
    </row>
    <row r="62" spans="1:53" x14ac:dyDescent="0.2">
      <c r="B62" s="12"/>
      <c r="S62" s="12"/>
    </row>
    <row r="63" spans="1:53" x14ac:dyDescent="0.2">
      <c r="B63" s="12"/>
    </row>
  </sheetData>
  <sortState xmlns:xlrd2="http://schemas.microsoft.com/office/spreadsheetml/2017/richdata2" ref="B20:AC34">
    <sortCondition ref="C20:C34"/>
  </sortState>
  <mergeCells count="67">
    <mergeCell ref="AH33:AI33"/>
    <mergeCell ref="AH34:AI34"/>
    <mergeCell ref="AH23:AI23"/>
    <mergeCell ref="AH58:AI58"/>
    <mergeCell ref="AH49:AI49"/>
    <mergeCell ref="AH46:AI46"/>
    <mergeCell ref="AH47:AI47"/>
    <mergeCell ref="AH57:AI57"/>
    <mergeCell ref="AH35:AI35"/>
    <mergeCell ref="AH48:AI48"/>
    <mergeCell ref="AH50:AI50"/>
    <mergeCell ref="AH51:AI51"/>
    <mergeCell ref="AH36:AI36"/>
    <mergeCell ref="AH37:AI37"/>
    <mergeCell ref="AH38:AI38"/>
    <mergeCell ref="AH53:AI53"/>
    <mergeCell ref="AH41:AI41"/>
    <mergeCell ref="AH42:AI42"/>
    <mergeCell ref="AH55:AI55"/>
    <mergeCell ref="AH56:AI56"/>
    <mergeCell ref="AH39:AI39"/>
    <mergeCell ref="AH40:AI40"/>
    <mergeCell ref="AH43:AI43"/>
    <mergeCell ref="AH44:AI44"/>
    <mergeCell ref="AH45:AI45"/>
    <mergeCell ref="AH52:AI52"/>
    <mergeCell ref="AH54:AI54"/>
    <mergeCell ref="AH26:AI26"/>
    <mergeCell ref="AH9:AI10"/>
    <mergeCell ref="AH32:AI32"/>
    <mergeCell ref="AH28:AI28"/>
    <mergeCell ref="AH29:AI29"/>
    <mergeCell ref="AH27:AI27"/>
    <mergeCell ref="AH31:AI31"/>
    <mergeCell ref="AH30:AI30"/>
    <mergeCell ref="AH20:AI20"/>
    <mergeCell ref="AH17:AI17"/>
    <mergeCell ref="AH18:AI18"/>
    <mergeCell ref="AH19:AI19"/>
    <mergeCell ref="AH16:AI16"/>
    <mergeCell ref="AH11:AI11"/>
    <mergeCell ref="AH15:AI15"/>
    <mergeCell ref="AH21:AI21"/>
    <mergeCell ref="AH24:AI24"/>
    <mergeCell ref="AH25:AI25"/>
    <mergeCell ref="AH22:AI22"/>
    <mergeCell ref="I9:K9"/>
    <mergeCell ref="X9:Z9"/>
    <mergeCell ref="L9:N9"/>
    <mergeCell ref="AH12:AI12"/>
    <mergeCell ref="AH13:AI13"/>
    <mergeCell ref="AH14:AI14"/>
    <mergeCell ref="A4:AD4"/>
    <mergeCell ref="A9:A10"/>
    <mergeCell ref="B9:B10"/>
    <mergeCell ref="C9:C10"/>
    <mergeCell ref="U9:W9"/>
    <mergeCell ref="U6:V6"/>
    <mergeCell ref="U8:V8"/>
    <mergeCell ref="AD9:AF9"/>
    <mergeCell ref="R9:T9"/>
    <mergeCell ref="U7:V7"/>
    <mergeCell ref="B7:T7"/>
    <mergeCell ref="D9:D10"/>
    <mergeCell ref="AA9:AC9"/>
    <mergeCell ref="F9:H9"/>
    <mergeCell ref="O9:Q9"/>
  </mergeCells>
  <phoneticPr fontId="2"/>
  <pageMargins left="0.23622047244094491" right="0.23622047244094491" top="0" bottom="0.74803149606299213" header="0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参加要項</vt:lpstr>
      <vt:lpstr>参加申込書</vt:lpstr>
      <vt:lpstr>参加申込書!Print_Area</vt:lpstr>
    </vt:vector>
  </TitlesOfParts>
  <Company>情報調査部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haspa</dc:creator>
  <cp:lastModifiedBy>良彰 本城</cp:lastModifiedBy>
  <cp:lastPrinted>2023-11-09T13:05:31Z</cp:lastPrinted>
  <dcterms:created xsi:type="dcterms:W3CDTF">2002-05-02T01:05:39Z</dcterms:created>
  <dcterms:modified xsi:type="dcterms:W3CDTF">2023-11-09T13:45:26Z</dcterms:modified>
</cp:coreProperties>
</file>